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2F1EDB3A-6C3F-4BE0-BE62-B73DABBA92A2}" xr6:coauthVersionLast="45" xr6:coauthVersionMax="45" xr10:uidLastSave="{00000000-0000-0000-0000-000000000000}"/>
  <bookViews>
    <workbookView xWindow="-108" yWindow="-108" windowWidth="23256" windowHeight="12576" xr2:uid="{3BF1D580-4CBB-490A-BDB7-4913EECBAA05}"/>
  </bookViews>
  <sheets>
    <sheet name="Prise en Main" sheetId="1" r:id="rId1"/>
    <sheet name="Résultat cptes mouvementés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'Résultat cptes mouvementés'!$B$1:$P$59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D3" i="2" s="1"/>
  <c r="M2" i="2"/>
  <c r="D2" i="2"/>
  <c r="C2" i="2"/>
  <c r="U1" i="2"/>
  <c r="D32" i="2"/>
  <c r="W1" i="2"/>
  <c r="D21" i="2"/>
  <c r="D30" i="2"/>
  <c r="D20" i="2"/>
  <c r="D56" i="2"/>
  <c r="D42" i="2"/>
  <c r="D37" i="2"/>
  <c r="D27" i="2"/>
  <c r="D19" i="2"/>
  <c r="D14" i="2"/>
  <c r="D55" i="2"/>
  <c r="D48" i="2"/>
  <c r="D41" i="2"/>
  <c r="D36" i="2"/>
  <c r="D26" i="2"/>
  <c r="D18" i="2"/>
  <c r="D13" i="2"/>
  <c r="D8" i="2"/>
  <c r="D25" i="2"/>
  <c r="D17" i="2"/>
  <c r="D24" i="2"/>
  <c r="D6" i="2"/>
  <c r="D52" i="2"/>
  <c r="D47" i="2"/>
  <c r="D40" i="2"/>
  <c r="D35" i="2"/>
  <c r="D12" i="2"/>
  <c r="D7" i="2"/>
  <c r="D51" i="2"/>
  <c r="D46" i="2"/>
  <c r="D39" i="2"/>
  <c r="D34" i="2"/>
  <c r="D16" i="2"/>
  <c r="D11" i="2"/>
  <c r="D50" i="2"/>
  <c r="D33" i="2"/>
  <c r="D23" i="2"/>
  <c r="D10" i="2"/>
  <c r="D22" i="2"/>
  <c r="D31" i="2"/>
  <c r="B1" i="2"/>
  <c r="D53" i="2" l="1"/>
  <c r="D28" i="2"/>
  <c r="D43" i="2"/>
  <c r="D49" i="2"/>
  <c r="D54" i="2" s="1"/>
  <c r="D9" i="2"/>
  <c r="D15" i="2" s="1"/>
  <c r="D38" i="2"/>
  <c r="N3" i="2"/>
  <c r="M3" i="2"/>
  <c r="C3" i="2"/>
  <c r="N11" i="2"/>
  <c r="N16" i="2"/>
  <c r="N12" i="2"/>
  <c r="N8" i="2"/>
  <c r="N18" i="2"/>
  <c r="N14" i="2"/>
  <c r="N19" i="2"/>
  <c r="N27" i="2"/>
  <c r="N37" i="2"/>
  <c r="N42" i="2"/>
  <c r="N56" i="2"/>
  <c r="N20" i="2"/>
  <c r="N21" i="2"/>
  <c r="N31" i="2"/>
  <c r="N30" i="2"/>
  <c r="N22" i="2"/>
  <c r="N32" i="2"/>
  <c r="N10" i="2"/>
  <c r="N23" i="2"/>
  <c r="N33" i="2"/>
  <c r="N50" i="2"/>
  <c r="N6" i="2"/>
  <c r="N24" i="2"/>
  <c r="N34" i="2"/>
  <c r="N39" i="2"/>
  <c r="N46" i="2"/>
  <c r="N51" i="2"/>
  <c r="N7" i="2"/>
  <c r="N35" i="2"/>
  <c r="N40" i="2"/>
  <c r="N47" i="2"/>
  <c r="N52" i="2"/>
  <c r="N17" i="2"/>
  <c r="N25" i="2"/>
  <c r="N13" i="2"/>
  <c r="N26" i="2"/>
  <c r="N36" i="2"/>
  <c r="N41" i="2"/>
  <c r="N48" i="2"/>
  <c r="N55" i="2"/>
  <c r="M14" i="2"/>
  <c r="M20" i="2"/>
  <c r="M30" i="2"/>
  <c r="M31" i="2"/>
  <c r="M6" i="2"/>
  <c r="M11" i="2"/>
  <c r="M21" i="2"/>
  <c r="M22" i="2"/>
  <c r="M32" i="2"/>
  <c r="M10" i="2"/>
  <c r="M23" i="2"/>
  <c r="M33" i="2"/>
  <c r="M50" i="2"/>
  <c r="M16" i="2"/>
  <c r="M24" i="2"/>
  <c r="M34" i="2"/>
  <c r="M39" i="2"/>
  <c r="M46" i="2"/>
  <c r="M51" i="2"/>
  <c r="M12" i="2"/>
  <c r="M17" i="2"/>
  <c r="M25" i="2"/>
  <c r="M35" i="2"/>
  <c r="M40" i="2"/>
  <c r="M47" i="2"/>
  <c r="M52" i="2"/>
  <c r="M18" i="2"/>
  <c r="M26" i="2"/>
  <c r="M36" i="2"/>
  <c r="M41" i="2"/>
  <c r="M48" i="2"/>
  <c r="M55" i="2"/>
  <c r="M7" i="2"/>
  <c r="M8" i="2"/>
  <c r="M13" i="2"/>
  <c r="M19" i="2"/>
  <c r="M27" i="2"/>
  <c r="M37" i="2"/>
  <c r="M42" i="2"/>
  <c r="M56" i="2"/>
  <c r="C22" i="2"/>
  <c r="C6" i="2"/>
  <c r="C11" i="2"/>
  <c r="C16" i="2"/>
  <c r="C24" i="2"/>
  <c r="C34" i="2"/>
  <c r="C39" i="2"/>
  <c r="C46" i="2"/>
  <c r="C51" i="2"/>
  <c r="C25" i="2"/>
  <c r="C35" i="2"/>
  <c r="C40" i="2"/>
  <c r="C47" i="2"/>
  <c r="C52" i="2"/>
  <c r="C7" i="2"/>
  <c r="C17" i="2"/>
  <c r="C18" i="2"/>
  <c r="C26" i="2"/>
  <c r="C36" i="2"/>
  <c r="C41" i="2"/>
  <c r="C48" i="2"/>
  <c r="C55" i="2"/>
  <c r="C12" i="2"/>
  <c r="C8" i="2"/>
  <c r="C13" i="2"/>
  <c r="C14" i="2"/>
  <c r="C19" i="2"/>
  <c r="C27" i="2"/>
  <c r="C37" i="2"/>
  <c r="C42" i="2"/>
  <c r="C56" i="2"/>
  <c r="C20" i="2"/>
  <c r="C30" i="2"/>
  <c r="C21" i="2"/>
  <c r="C31" i="2"/>
  <c r="C32" i="2"/>
  <c r="C10" i="2"/>
  <c r="C23" i="2"/>
  <c r="C33" i="2"/>
  <c r="C50" i="2"/>
  <c r="C53" i="2" l="1"/>
  <c r="E50" i="2"/>
  <c r="F50" i="2"/>
  <c r="E33" i="2"/>
  <c r="F33" i="2"/>
  <c r="E23" i="2"/>
  <c r="F23" i="2"/>
  <c r="E10" i="2"/>
  <c r="F10" i="2"/>
  <c r="C38" i="2"/>
  <c r="E32" i="2"/>
  <c r="F32" i="2"/>
  <c r="E31" i="2"/>
  <c r="F31" i="2"/>
  <c r="E21" i="2"/>
  <c r="F21" i="2"/>
  <c r="E30" i="2"/>
  <c r="F30" i="2"/>
  <c r="E20" i="2"/>
  <c r="F20" i="2"/>
  <c r="E56" i="2"/>
  <c r="F56" i="2"/>
  <c r="E42" i="2"/>
  <c r="F42" i="2"/>
  <c r="E37" i="2"/>
  <c r="F37" i="2"/>
  <c r="E27" i="2"/>
  <c r="F27" i="2"/>
  <c r="E19" i="2"/>
  <c r="F19" i="2"/>
  <c r="E14" i="2"/>
  <c r="F14" i="2"/>
  <c r="E13" i="2"/>
  <c r="F13" i="2"/>
  <c r="E8" i="2"/>
  <c r="F8" i="2"/>
  <c r="E12" i="2"/>
  <c r="F12" i="2"/>
  <c r="E55" i="2"/>
  <c r="F55" i="2"/>
  <c r="E48" i="2"/>
  <c r="F48" i="2"/>
  <c r="E41" i="2"/>
  <c r="F41" i="2"/>
  <c r="E36" i="2"/>
  <c r="F36" i="2"/>
  <c r="E26" i="2"/>
  <c r="F26" i="2"/>
  <c r="E18" i="2"/>
  <c r="F18" i="2"/>
  <c r="E17" i="2"/>
  <c r="F17" i="2"/>
  <c r="E7" i="2"/>
  <c r="F7" i="2"/>
  <c r="E52" i="2"/>
  <c r="F52" i="2"/>
  <c r="E47" i="2"/>
  <c r="F47" i="2"/>
  <c r="E40" i="2"/>
  <c r="F40" i="2"/>
  <c r="E35" i="2"/>
  <c r="F35" i="2"/>
  <c r="E25" i="2"/>
  <c r="F25" i="2"/>
  <c r="E51" i="2"/>
  <c r="F51" i="2"/>
  <c r="C49" i="2"/>
  <c r="C54" i="2" s="1"/>
  <c r="E46" i="2"/>
  <c r="F46" i="2"/>
  <c r="C43" i="2"/>
  <c r="E39" i="2"/>
  <c r="F39" i="2"/>
  <c r="E34" i="2"/>
  <c r="F34" i="2"/>
  <c r="E24" i="2"/>
  <c r="F24" i="2"/>
  <c r="C28" i="2"/>
  <c r="E16" i="2"/>
  <c r="F16" i="2"/>
  <c r="E11" i="2"/>
  <c r="F11" i="2"/>
  <c r="C9" i="2"/>
  <c r="C15" i="2" s="1"/>
  <c r="E6" i="2"/>
  <c r="F6" i="2"/>
  <c r="E22" i="2"/>
  <c r="F22" i="2"/>
  <c r="O56" i="2"/>
  <c r="O42" i="2"/>
  <c r="O37" i="2"/>
  <c r="O27" i="2"/>
  <c r="O19" i="2"/>
  <c r="O13" i="2"/>
  <c r="O8" i="2"/>
  <c r="O7" i="2"/>
  <c r="O55" i="2"/>
  <c r="O48" i="2"/>
  <c r="O41" i="2"/>
  <c r="O36" i="2"/>
  <c r="O26" i="2"/>
  <c r="O18" i="2"/>
  <c r="O52" i="2"/>
  <c r="O47" i="2"/>
  <c r="O40" i="2"/>
  <c r="O35" i="2"/>
  <c r="O25" i="2"/>
  <c r="O17" i="2"/>
  <c r="O12" i="2"/>
  <c r="O51" i="2"/>
  <c r="O46" i="2"/>
  <c r="M49" i="2"/>
  <c r="M43" i="2"/>
  <c r="O39" i="2"/>
  <c r="O34" i="2"/>
  <c r="O24" i="2"/>
  <c r="M28" i="2"/>
  <c r="M58" i="2" s="1"/>
  <c r="O16" i="2"/>
  <c r="O50" i="2"/>
  <c r="M53" i="2"/>
  <c r="O33" i="2"/>
  <c r="O23" i="2"/>
  <c r="O10" i="2"/>
  <c r="M38" i="2"/>
  <c r="O32" i="2"/>
  <c r="O22" i="2"/>
  <c r="O21" i="2"/>
  <c r="O11" i="2"/>
  <c r="M9" i="2"/>
  <c r="M15" i="2" s="1"/>
  <c r="O6" i="2"/>
  <c r="O31" i="2"/>
  <c r="O30" i="2"/>
  <c r="O20" i="2"/>
  <c r="O14" i="2"/>
  <c r="P55" i="2"/>
  <c r="P48" i="2"/>
  <c r="P41" i="2"/>
  <c r="P36" i="2"/>
  <c r="P26" i="2"/>
  <c r="P13" i="2"/>
  <c r="P25" i="2"/>
  <c r="P17" i="2"/>
  <c r="P52" i="2"/>
  <c r="P47" i="2"/>
  <c r="P40" i="2"/>
  <c r="P35" i="2"/>
  <c r="P7" i="2"/>
  <c r="P51" i="2"/>
  <c r="P46" i="2"/>
  <c r="N49" i="2"/>
  <c r="N43" i="2"/>
  <c r="P39" i="2"/>
  <c r="P34" i="2"/>
  <c r="P24" i="2"/>
  <c r="P6" i="2"/>
  <c r="N9" i="2"/>
  <c r="N15" i="2" s="1"/>
  <c r="P50" i="2"/>
  <c r="N53" i="2"/>
  <c r="P33" i="2"/>
  <c r="P23" i="2"/>
  <c r="P10" i="2"/>
  <c r="N38" i="2"/>
  <c r="P32" i="2"/>
  <c r="P22" i="2"/>
  <c r="P30" i="2"/>
  <c r="P31" i="2"/>
  <c r="P21" i="2"/>
  <c r="P20" i="2"/>
  <c r="P56" i="2"/>
  <c r="P42" i="2"/>
  <c r="P37" i="2"/>
  <c r="P27" i="2"/>
  <c r="P19" i="2"/>
  <c r="P14" i="2"/>
  <c r="P18" i="2"/>
  <c r="P8" i="2"/>
  <c r="P12" i="2"/>
  <c r="N28" i="2"/>
  <c r="P16" i="2"/>
  <c r="P11" i="2"/>
  <c r="D58" i="2"/>
  <c r="D57" i="2"/>
  <c r="D29" i="2"/>
  <c r="D44" i="2"/>
  <c r="Q50" i="2"/>
  <c r="Q18" i="2"/>
  <c r="Q39" i="2"/>
  <c r="Q16" i="2"/>
  <c r="Q42" i="2"/>
  <c r="Q55" i="2"/>
  <c r="Q52" i="2"/>
  <c r="Q6" i="2"/>
  <c r="Q31" i="2"/>
  <c r="Q19" i="2"/>
  <c r="Q36" i="2"/>
  <c r="Q35" i="2"/>
  <c r="Q10" i="2"/>
  <c r="Q20" i="2"/>
  <c r="Q8" i="2"/>
  <c r="Q17" i="2"/>
  <c r="Q34" i="2"/>
  <c r="Q22" i="2"/>
  <c r="Q46" i="2"/>
  <c r="Q25" i="2"/>
  <c r="Q33" i="2"/>
  <c r="Q37" i="2"/>
  <c r="Q48" i="2"/>
  <c r="Q47" i="2"/>
  <c r="Q32" i="2"/>
  <c r="Q21" i="2"/>
  <c r="Q14" i="2"/>
  <c r="Q26" i="2"/>
  <c r="Q11" i="2"/>
  <c r="Q56" i="2"/>
  <c r="Q12" i="2"/>
  <c r="Q7" i="2"/>
  <c r="Q24" i="2"/>
  <c r="Q23" i="2"/>
  <c r="Q27" i="2"/>
  <c r="Q41" i="2"/>
  <c r="Q40" i="2"/>
  <c r="Q30" i="2"/>
  <c r="Q13" i="2"/>
  <c r="Q51" i="2"/>
  <c r="C58" i="2" l="1"/>
  <c r="N58" i="2"/>
  <c r="N44" i="2"/>
  <c r="C57" i="2"/>
  <c r="C29" i="2"/>
  <c r="C44" i="2"/>
  <c r="M57" i="2"/>
  <c r="M59" i="2" s="1"/>
  <c r="M29" i="2"/>
  <c r="M54" i="2"/>
  <c r="D45" i="2"/>
  <c r="D59" i="2"/>
  <c r="N54" i="2"/>
  <c r="N57" i="2"/>
  <c r="N29" i="2"/>
  <c r="M44" i="2"/>
  <c r="M45" i="2" l="1"/>
  <c r="N45" i="2"/>
  <c r="N59" i="2"/>
  <c r="C45" i="2"/>
  <c r="C59" i="2"/>
</calcChain>
</file>

<file path=xl/sharedStrings.xml><?xml version="1.0" encoding="utf-8"?>
<sst xmlns="http://schemas.openxmlformats.org/spreadsheetml/2006/main" count="204" uniqueCount="146">
  <si>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</si>
  <si>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</si>
  <si>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</si>
  <si>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</si>
  <si>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</si>
  <si>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</si>
  <si>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</si>
  <si>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</si>
  <si>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ANNEE :</t>
  </si>
  <si>
    <t>2017</t>
  </si>
  <si>
    <t>SOCIETE :</t>
  </si>
  <si>
    <t>*</t>
  </si>
  <si>
    <t>TEMPS REEL</t>
  </si>
  <si>
    <t>OUI</t>
  </si>
  <si>
    <t>Thème :</t>
  </si>
  <si>
    <t>Bleu</t>
  </si>
  <si>
    <t>DEVISE :</t>
  </si>
  <si>
    <t>Office</t>
  </si>
  <si>
    <t>JANVIER</t>
  </si>
  <si>
    <t>1</t>
  </si>
  <si>
    <t>Orange</t>
  </si>
  <si>
    <t>FEVRIER</t>
  </si>
  <si>
    <t>2</t>
  </si>
  <si>
    <t>Rouge</t>
  </si>
  <si>
    <t>MARS</t>
  </si>
  <si>
    <t>3</t>
  </si>
  <si>
    <t>MENSUEL</t>
  </si>
  <si>
    <t xml:space="preserve">A FIN </t>
  </si>
  <si>
    <t>DECEMBRE</t>
  </si>
  <si>
    <t>CUMUL</t>
  </si>
  <si>
    <t>Violet</t>
  </si>
  <si>
    <t>AVRIL</t>
  </si>
  <si>
    <t>4</t>
  </si>
  <si>
    <t>N</t>
  </si>
  <si>
    <t>N-1</t>
  </si>
  <si>
    <t>▲▼</t>
  </si>
  <si>
    <t>%</t>
  </si>
  <si>
    <t>Vert</t>
  </si>
  <si>
    <t>MAI</t>
  </si>
  <si>
    <t>5</t>
  </si>
  <si>
    <t>701*</t>
  </si>
  <si>
    <t xml:space="preserve"> </t>
  </si>
  <si>
    <t>Ventes de marchandises</t>
  </si>
  <si>
    <t>JUIN</t>
  </si>
  <si>
    <t>6</t>
  </si>
  <si>
    <t>702*,703*,704*,705*</t>
  </si>
  <si>
    <t>Production vendue de biens</t>
  </si>
  <si>
    <t>JUILLET</t>
  </si>
  <si>
    <t>7</t>
  </si>
  <si>
    <t>706*</t>
  </si>
  <si>
    <t>Production vendue de services</t>
  </si>
  <si>
    <t>AOUT</t>
  </si>
  <si>
    <t>8</t>
  </si>
  <si>
    <r>
      <t>C</t>
    </r>
    <r>
      <rPr>
        <sz val="10"/>
        <color theme="0"/>
        <rFont val="Century Gothic"/>
        <family val="2"/>
      </rPr>
      <t>HIFFRES</t>
    </r>
    <r>
      <rPr>
        <sz val="11"/>
        <color theme="0"/>
        <rFont val="Century Gothic"/>
        <family val="2"/>
      </rPr>
      <t xml:space="preserve"> D'A</t>
    </r>
    <r>
      <rPr>
        <sz val="10"/>
        <color theme="0"/>
        <rFont val="Century Gothic"/>
        <family val="2"/>
      </rPr>
      <t>FFAIRES</t>
    </r>
    <r>
      <rPr>
        <sz val="11"/>
        <color theme="0"/>
        <rFont val="Century Gothic"/>
        <family val="2"/>
      </rPr>
      <t xml:space="preserve"> N</t>
    </r>
    <r>
      <rPr>
        <sz val="10"/>
        <color theme="0"/>
        <rFont val="Century Gothic"/>
        <family val="2"/>
      </rPr>
      <t xml:space="preserve">ETS </t>
    </r>
  </si>
  <si>
    <t>SEPTEMBRE</t>
  </si>
  <si>
    <t>9</t>
  </si>
  <si>
    <t>724*</t>
  </si>
  <si>
    <t>Production stockée</t>
  </si>
  <si>
    <t>OCTOBRE</t>
  </si>
  <si>
    <t>72*,&lt;&gt;724*</t>
  </si>
  <si>
    <t>Production immobilisée</t>
  </si>
  <si>
    <t>NOVEMBRE</t>
  </si>
  <si>
    <t>11</t>
  </si>
  <si>
    <t>71*</t>
  </si>
  <si>
    <t>Subventions d'exploitation</t>
  </si>
  <si>
    <t>12</t>
  </si>
  <si>
    <t>759*,798*,799*</t>
  </si>
  <si>
    <t>Reprises sur amortissements et provisions, transferts de charges</t>
  </si>
  <si>
    <t>707*,751*,754*,756*,758*</t>
  </si>
  <si>
    <t>Autres produits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</si>
  <si>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(2) (I)   </t>
    </r>
  </si>
  <si>
    <t>601*</t>
  </si>
  <si>
    <t>Achats de marchandises [ y compris droits de douane]</t>
  </si>
  <si>
    <t>6031*</t>
  </si>
  <si>
    <t>Variation de stock (marchandises)</t>
  </si>
  <si>
    <t>602*,608*</t>
  </si>
  <si>
    <t>Achats de matières premières et autres approvisionnements</t>
  </si>
  <si>
    <t>6032*,6033*</t>
  </si>
  <si>
    <t>Variation de stock [Matières premières et approvisionnement]</t>
  </si>
  <si>
    <t>604*,605*,611*,612*,613*,614*,616*,618*,621*,622*,623*,624*,625*,626*,627*,628*,631*,632*,633*,634*,635*,637*,638*,667*</t>
  </si>
  <si>
    <t>Autres achats et charges externes</t>
  </si>
  <si>
    <t>64*</t>
  </si>
  <si>
    <t xml:space="preserve">Impôts,Taxes et versements assimilés </t>
  </si>
  <si>
    <t>661*,662*,663*,6661*</t>
  </si>
  <si>
    <t>Salaires et traitements</t>
  </si>
  <si>
    <t>664*,6662*,668*</t>
  </si>
  <si>
    <t>Charges sociales</t>
  </si>
  <si>
    <t>681*</t>
  </si>
  <si>
    <t>Dotations aux amortissements sur immobilisations</t>
  </si>
  <si>
    <t>6913*,6914*</t>
  </si>
  <si>
    <t>Dotations aux provisions sur immobilisations</t>
  </si>
  <si>
    <t>659*,6911*,6912*</t>
  </si>
  <si>
    <t>Dotations aux provisions pour risques et charges</t>
  </si>
  <si>
    <t>651*,654*,658*</t>
  </si>
  <si>
    <t xml:space="preserve">Autres charges 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</si>
  <si>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(4) (II)  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</si>
  <si>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(I-II) </t>
    </r>
  </si>
  <si>
    <t>752*</t>
  </si>
  <si>
    <t>Bénéfice attribué ou perte transférée ( III )</t>
  </si>
  <si>
    <t>652*</t>
  </si>
  <si>
    <t>Perte supportée ou bénéfice transféré ( IV )</t>
  </si>
  <si>
    <t>7721*</t>
  </si>
  <si>
    <t>Produits financiers de participations</t>
  </si>
  <si>
    <t>7722*</t>
  </si>
  <si>
    <t>Produits des autres valeurs mobilières et créances de l'actif immobilisé</t>
  </si>
  <si>
    <t>779*,781*,787*,791*,797*</t>
  </si>
  <si>
    <t>Reprises sur provisions et transferts de charges</t>
  </si>
  <si>
    <t>776*</t>
  </si>
  <si>
    <t>Différences positives de change</t>
  </si>
  <si>
    <t>777*</t>
  </si>
  <si>
    <t>Produits nets sur cessions de valeurs mobilières de placements</t>
  </si>
  <si>
    <t>771*,773*,774*,775*,778*</t>
  </si>
  <si>
    <t>Autres produits financiers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</si>
  <si>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INANCIERS</t>
    </r>
    <r>
      <rPr>
        <sz val="11"/>
        <color theme="0"/>
        <rFont val="Century Gothic"/>
        <family val="2"/>
      </rPr>
      <t xml:space="preserve"> (V)</t>
    </r>
  </si>
  <si>
    <t>678*,679*,687*,697*</t>
  </si>
  <si>
    <t>Dotations financières aux amortissements et provisions</t>
  </si>
  <si>
    <t>671*,672*,673*,674*,675*</t>
  </si>
  <si>
    <t>Intérêts et charges assimilées</t>
  </si>
  <si>
    <t>656*,676*</t>
  </si>
  <si>
    <t>Différences négatives de change</t>
  </si>
  <si>
    <t>677*</t>
  </si>
  <si>
    <t>Charges nettes sur cessions de valeurs mobilières de placement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</si>
  <si>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INANCIERES</t>
    </r>
    <r>
      <rPr>
        <sz val="11"/>
        <color theme="0"/>
        <rFont val="Century Gothic"/>
        <family val="2"/>
      </rPr>
      <t xml:space="preserve"> (VI)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</si>
  <si>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</t>
    </r>
    <r>
      <rPr>
        <sz val="11"/>
        <color theme="0"/>
        <rFont val="Century Gothic"/>
        <family val="2"/>
      </rPr>
      <t xml:space="preserve"> ( V-VI 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</si>
  <si>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OURANT</t>
    </r>
    <r>
      <rPr>
        <sz val="11"/>
        <color theme="0"/>
        <rFont val="Century Gothic"/>
        <family val="2"/>
      </rPr>
      <t xml:space="preserve"> A</t>
    </r>
    <r>
      <rPr>
        <sz val="10"/>
        <color theme="0"/>
        <rFont val="Century Gothic"/>
        <family val="2"/>
      </rPr>
      <t>VANT</t>
    </r>
    <r>
      <rPr>
        <sz val="11"/>
        <color theme="0"/>
        <rFont val="Century Gothic"/>
        <family val="2"/>
      </rPr>
      <t xml:space="preserve"> I</t>
    </r>
    <r>
      <rPr>
        <sz val="10"/>
        <color theme="0"/>
        <rFont val="Century Gothic"/>
        <family val="2"/>
      </rPr>
      <t>MPOTS</t>
    </r>
    <r>
      <rPr>
        <sz val="11"/>
        <color theme="0"/>
        <rFont val="Century Gothic"/>
        <family val="2"/>
      </rPr>
      <t xml:space="preserve"> ( I-II+III-IV+V-VI )</t>
    </r>
  </si>
  <si>
    <t>84*,88*</t>
  </si>
  <si>
    <t>Produits exceptionnels sur opérations de gestion</t>
  </si>
  <si>
    <t>82*</t>
  </si>
  <si>
    <t>Produits exceptionnels sur opération en capital</t>
  </si>
  <si>
    <t>86*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</si>
  <si>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XCEPTIONNELS</t>
    </r>
    <r>
      <rPr>
        <sz val="11"/>
        <color theme="0"/>
        <rFont val="Century Gothic"/>
        <family val="2"/>
      </rPr>
      <t xml:space="preserve"> (VII) </t>
    </r>
  </si>
  <si>
    <t>83*</t>
  </si>
  <si>
    <t>Charges exceptionnelles sur opérations de gestion</t>
  </si>
  <si>
    <t>81*</t>
  </si>
  <si>
    <t>Charges exceptionnelles sur opérations en capital</t>
  </si>
  <si>
    <t>85*</t>
  </si>
  <si>
    <t>Dotations exceptionnelles aux amortissements et provisions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</si>
  <si>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XCEPTIONNELLES</t>
    </r>
    <r>
      <rPr>
        <sz val="11"/>
        <color theme="0"/>
        <rFont val="Century Gothic"/>
        <family val="2"/>
      </rPr>
      <t xml:space="preserve"> (VIII)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</si>
  <si>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</t>
    </r>
    <r>
      <rPr>
        <sz val="11"/>
        <color theme="0"/>
        <rFont val="Century Gothic"/>
        <family val="2"/>
      </rPr>
      <t xml:space="preserve"> ( VII-VIII )</t>
    </r>
  </si>
  <si>
    <t>87*</t>
  </si>
  <si>
    <t>Participation des salariés au résultat de l'entreprise</t>
  </si>
  <si>
    <t>89*</t>
  </si>
  <si>
    <t>Impôt sur les bénéfices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</si>
  <si>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( I + III + V + VII ) </t>
    </r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</si>
  <si>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( II + IV + VI + VIII + IX + X ) </t>
    </r>
  </si>
  <si>
    <r>
      <t>B</t>
    </r>
    <r>
      <rPr>
        <sz val="10"/>
        <color theme="0"/>
        <rFont val="Century Gothic"/>
        <family val="2"/>
      </rPr>
      <t>ENEFICE</t>
    </r>
    <r>
      <rPr>
        <sz val="11"/>
        <color theme="0"/>
        <rFont val="Century Gothic"/>
        <family val="2"/>
      </rPr>
      <t xml:space="preserve"> O</t>
    </r>
    <r>
      <rPr>
        <sz val="10"/>
        <color theme="0"/>
        <rFont val="Century Gothic"/>
        <family val="2"/>
      </rPr>
      <t>U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ERTE</t>
    </r>
    <r>
      <rPr>
        <sz val="11"/>
        <color theme="0"/>
        <rFont val="Century Gothic"/>
        <family val="2"/>
      </rPr>
      <t xml:space="preserve"> (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-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</si>
</sst>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sz val="16"/>
      <color theme="0"/>
      <name val="Segoe UI Light"/>
      <family val="2"/>
    </font>
    <font>
      <i/>
      <sz val="16"/>
      <color theme="0"/>
      <name val="Segoe UI Light"/>
      <family val="2"/>
    </font>
    <font>
      <i/>
      <sz val="14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1" tint="0.14999847407452621"/>
      <name val="Segoe UI Light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Segoe UI Light"/>
      <family val="2"/>
    </font>
    <font>
      <sz val="11"/>
      <color theme="0"/>
      <name val="Segoe UI Light"/>
      <family val="2"/>
    </font>
    <font>
      <sz val="11"/>
      <color theme="0"/>
      <name val="Century Gothic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80000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49" fontId="4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/>
    <xf numFmtId="0" fontId="9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49" fontId="10" fillId="5" borderId="0" xfId="0" applyNumberFormat="1" applyFont="1" applyFill="1" applyAlignment="1">
      <alignment horizontal="center" vertical="center"/>
    </xf>
    <xf numFmtId="0" fontId="0" fillId="5" borderId="0" xfId="0" applyFill="1"/>
    <xf numFmtId="49" fontId="9" fillId="5" borderId="0" xfId="0" applyNumberFormat="1" applyFont="1" applyFill="1" applyAlignment="1">
      <alignment horizontal="right" vertical="center"/>
    </xf>
    <xf numFmtId="49" fontId="11" fillId="5" borderId="0" xfId="0" applyNumberFormat="1" applyFont="1" applyFill="1" applyAlignment="1">
      <alignment vertical="center"/>
    </xf>
    <xf numFmtId="49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49" fontId="12" fillId="5" borderId="0" xfId="0" applyNumberFormat="1" applyFont="1" applyFill="1" applyAlignment="1">
      <alignment horizontal="right" vertical="center"/>
    </xf>
    <xf numFmtId="49" fontId="9" fillId="5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quotePrefix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" fillId="0" borderId="0" xfId="0" applyFont="1"/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left" vertical="center"/>
    </xf>
    <xf numFmtId="0" fontId="17" fillId="6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49" fontId="19" fillId="6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3" fontId="0" fillId="0" borderId="0" xfId="0" applyNumberFormat="1"/>
    <xf numFmtId="3" fontId="21" fillId="0" borderId="0" xfId="0" applyNumberFormat="1" applyFont="1" applyAlignment="1">
      <alignment horizontal="center" vertical="center"/>
    </xf>
    <xf numFmtId="9" fontId="0" fillId="0" borderId="0" xfId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3" fontId="19" fillId="7" borderId="0" xfId="0" applyNumberFormat="1" applyFont="1" applyFill="1" applyAlignment="1">
      <alignment vertical="center"/>
    </xf>
    <xf numFmtId="49" fontId="23" fillId="7" borderId="0" xfId="0" applyNumberFormat="1" applyFont="1" applyFill="1" applyAlignment="1">
      <alignment horizontal="center" vertical="center"/>
    </xf>
    <xf numFmtId="49" fontId="19" fillId="7" borderId="0" xfId="0" applyNumberFormat="1" applyFont="1" applyFill="1" applyAlignment="1">
      <alignment horizontal="left" vertical="center"/>
    </xf>
    <xf numFmtId="49" fontId="19" fillId="7" borderId="0" xfId="0" applyNumberFormat="1" applyFont="1" applyFill="1" applyAlignment="1">
      <alignment horizontal="center" vertical="center"/>
    </xf>
    <xf numFmtId="3" fontId="19" fillId="6" borderId="0" xfId="0" applyNumberFormat="1" applyFont="1" applyFill="1" applyAlignment="1">
      <alignment vertical="center"/>
    </xf>
    <xf numFmtId="49" fontId="23" fillId="6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vertical="center"/>
    </xf>
    <xf numFmtId="49" fontId="19" fillId="8" borderId="0" xfId="0" applyNumberFormat="1" applyFont="1" applyFill="1" applyAlignment="1">
      <alignment horizontal="left" vertical="center"/>
    </xf>
    <xf numFmtId="49" fontId="19" fillId="8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36B997-0FCA-4375-B8E7-75F855A8F5AB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E599744-FFB0-4DEE-B686-4F699D825D8D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475A345D-CF47-43B1-A69A-5E81BF30E0D2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37DD265-4EC5-49BE-83D7-D37CAB745B3F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Résultat cptes mouvementés"/>
      <sheetName val="RIK_PARAM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D194-FB0A-4993-A10B-AA60A5335381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71F15-85FF-4723-9507-E3164C1A5F25}">
  <sheetPr>
    <tabColor theme="5"/>
    <pageSetUpPr fitToPage="1"/>
  </sheetPr>
  <dimension ref="A1:AF59"/>
  <sheetViews>
    <sheetView showGridLines="0" topLeftCell="C1" zoomScale="85" zoomScaleNormal="85" workbookViewId="0">
      <selection sqref="A1:K2"/>
    </sheetView>
  </sheetViews>
  <sheetFormatPr baseColWidth="10" defaultRowHeight="14.4" outlineLevelCol="1" x14ac:dyDescent="0.3"/>
  <cols>
    <col min="1" max="1" width="21" hidden="1" customWidth="1" outlineLevel="1"/>
    <col min="2" max="2" width="20.88671875" hidden="1" customWidth="1" outlineLevel="1"/>
    <col min="3" max="3" width="11.44140625" customWidth="1" collapsed="1"/>
    <col min="7" max="12" width="11.6640625" customWidth="1"/>
  </cols>
  <sheetData>
    <row r="1" spans="1:32" ht="25.5" customHeight="1" x14ac:dyDescent="0.3">
      <c r="B1" s="12" t="str">
        <f>_xll.Assistant.XL.RIK_AC("INF06__;INF02@E=4,S=1019,G=0,T=0,P=0:@R=A,S=1019,V={0}:",$D$1)</f>
        <v/>
      </c>
      <c r="C1" s="13" t="s">
        <v>8</v>
      </c>
      <c r="D1" s="14" t="s">
        <v>9</v>
      </c>
      <c r="E1" s="15"/>
      <c r="F1" s="16" t="s">
        <v>10</v>
      </c>
      <c r="G1" s="17" t="s">
        <v>11</v>
      </c>
      <c r="H1" s="18" t="s">
        <v>12</v>
      </c>
      <c r="I1" s="18"/>
      <c r="J1" s="17" t="s">
        <v>13</v>
      </c>
      <c r="K1" s="13"/>
      <c r="L1" s="19"/>
      <c r="M1" s="19"/>
      <c r="N1" s="20"/>
      <c r="O1" s="21"/>
      <c r="Q1" s="22" t="s">
        <v>14</v>
      </c>
      <c r="R1" s="22" t="s">
        <v>15</v>
      </c>
      <c r="T1" s="23" t="s">
        <v>16</v>
      </c>
      <c r="U1" s="24" t="str">
        <f>'[1]Prise en Main'!U10</f>
        <v>€</v>
      </c>
      <c r="W1" t="str">
        <f>_xll.Assistant.XL.APPLIQUER_COULEUR_THEME(R1)</f>
        <v/>
      </c>
      <c r="AC1" t="s">
        <v>17</v>
      </c>
      <c r="AE1" t="s">
        <v>18</v>
      </c>
      <c r="AF1" s="25" t="s">
        <v>19</v>
      </c>
    </row>
    <row r="2" spans="1:32" ht="17.25" customHeight="1" x14ac:dyDescent="0.3">
      <c r="C2" s="26" t="str">
        <f>$D$1</f>
        <v>2017</v>
      </c>
      <c r="D2" s="26">
        <f>$D$1-1</f>
        <v>2016</v>
      </c>
      <c r="E2" s="27"/>
      <c r="F2" s="27"/>
      <c r="G2" s="27"/>
      <c r="H2" s="27"/>
      <c r="I2" s="27"/>
      <c r="J2" s="27"/>
      <c r="K2" s="27"/>
      <c r="L2" s="27"/>
      <c r="M2" s="26" t="str">
        <f>$D$1</f>
        <v>2017</v>
      </c>
      <c r="N2" s="26"/>
      <c r="O2" s="28"/>
      <c r="P2" s="29"/>
      <c r="Q2" s="30"/>
      <c r="AC2" t="s">
        <v>20</v>
      </c>
      <c r="AE2" t="s">
        <v>21</v>
      </c>
      <c r="AF2" s="25" t="s">
        <v>22</v>
      </c>
    </row>
    <row r="3" spans="1:32" ht="17.25" customHeight="1" x14ac:dyDescent="0.3">
      <c r="C3" s="27" t="str">
        <f>J3</f>
        <v>12</v>
      </c>
      <c r="D3" s="27" t="str">
        <f>J3</f>
        <v>12</v>
      </c>
      <c r="E3" s="27"/>
      <c r="F3" s="27"/>
      <c r="G3" s="27"/>
      <c r="H3" s="27"/>
      <c r="I3" s="27"/>
      <c r="J3" s="27" t="str">
        <f>VLOOKUP($J$4,$AE$1:$AF$12,2,FALSE)</f>
        <v>12</v>
      </c>
      <c r="K3" s="27"/>
      <c r="L3" s="27"/>
      <c r="M3" s="27" t="str">
        <f>"1.."&amp;$J$3</f>
        <v>1..12</v>
      </c>
      <c r="N3" s="27" t="str">
        <f>"1.."&amp;$J$3</f>
        <v>1..12</v>
      </c>
      <c r="O3" s="28"/>
      <c r="P3" s="29"/>
      <c r="AC3" t="s">
        <v>23</v>
      </c>
      <c r="AE3" t="s">
        <v>24</v>
      </c>
      <c r="AF3" s="25" t="s">
        <v>25</v>
      </c>
    </row>
    <row r="4" spans="1:32" ht="24.75" customHeight="1" x14ac:dyDescent="0.3">
      <c r="C4" s="31" t="s">
        <v>26</v>
      </c>
      <c r="D4" s="31"/>
      <c r="E4" s="31"/>
      <c r="F4" s="31"/>
      <c r="G4" s="32" t="s">
        <v>27</v>
      </c>
      <c r="H4" s="32"/>
      <c r="I4" s="32"/>
      <c r="J4" s="33" t="s">
        <v>28</v>
      </c>
      <c r="K4" s="33"/>
      <c r="L4" s="34"/>
      <c r="M4" s="31" t="s">
        <v>29</v>
      </c>
      <c r="N4" s="31"/>
      <c r="O4" s="31"/>
      <c r="P4" s="31"/>
      <c r="AC4" t="s">
        <v>30</v>
      </c>
      <c r="AE4" t="s">
        <v>31</v>
      </c>
      <c r="AF4" s="25" t="s">
        <v>32</v>
      </c>
    </row>
    <row r="5" spans="1:32" ht="17.25" customHeight="1" x14ac:dyDescent="0.3">
      <c r="C5" s="35" t="s">
        <v>33</v>
      </c>
      <c r="D5" s="35" t="s">
        <v>34</v>
      </c>
      <c r="E5" s="35" t="s">
        <v>35</v>
      </c>
      <c r="F5" s="35" t="s">
        <v>36</v>
      </c>
      <c r="G5" s="36"/>
      <c r="H5" s="36"/>
      <c r="I5" s="36"/>
      <c r="J5" s="36"/>
      <c r="K5" s="36"/>
      <c r="L5" s="36"/>
      <c r="M5" s="35" t="s">
        <v>33</v>
      </c>
      <c r="N5" s="35" t="s">
        <v>34</v>
      </c>
      <c r="O5" s="35" t="s">
        <v>35</v>
      </c>
      <c r="P5" s="35" t="s">
        <v>36</v>
      </c>
      <c r="AC5" t="s">
        <v>37</v>
      </c>
      <c r="AE5" t="s">
        <v>38</v>
      </c>
      <c r="AF5" s="25" t="s">
        <v>39</v>
      </c>
    </row>
    <row r="6" spans="1:32" ht="15" customHeight="1" x14ac:dyDescent="0.3">
      <c r="A6" t="s">
        <v>40</v>
      </c>
      <c r="B6" s="37" t="s">
        <v>41</v>
      </c>
      <c r="C6" s="38" t="str">
        <f>_xll.Assistant.XL.RIK_AC("INF02__;INF02@E=1,S=1031,G=0,T=0,P=0:@R=A,S=1000,V={0}:R=B,S=1022,V={1}:R=C,S=1001|1,V={2}:R=D,S=1023,V={3}:R=E,S=1044,V={4}:R=F,S=1012|3,V=&lt;&gt;Situation:",$G$1,C$2,$A6,C$3,$J$1)</f>
        <v/>
      </c>
      <c r="D6" s="38" t="str">
        <f>_xll.Assistant.XL.RIK_AC("INF02__;INF02@E=1,S=1031,G=0,T=0,P=0:@R=A,S=1000,V={0}:R=B,S=1022,V={1}:R=C,S=1001|1,V={2}:R=D,S=1023,V={3}:R=E,S=1044,V={4}:R=F,S=1012|3,V=&lt;&gt;Situation:",$G$1,D$2,$A6,D$3,$J$1)</f>
        <v/>
      </c>
      <c r="E6" s="39" t="e">
        <f>C6-D6</f>
        <v>#VALUE!</v>
      </c>
      <c r="F6" s="40" t="e">
        <f>IF(D6=0,0,(C6-D6)/D6)</f>
        <v>#VALUE!</v>
      </c>
      <c r="G6" s="41" t="s">
        <v>42</v>
      </c>
      <c r="H6" s="41"/>
      <c r="I6" s="41"/>
      <c r="J6" s="41"/>
      <c r="K6" s="41"/>
      <c r="L6" s="41"/>
      <c r="M6" s="38" t="str">
        <f>_xll.Assistant.XL.RIK_AC("INF02__;INF02@E=1,S=1031,G=0,T=0,P=0:@R=A,S=1000,V={0}:R=B,S=1022,V={1}:R=C,S=1001|1,V={2}:R=D,S=1023,V={3}:R=E,S=1044,V={4}:R=F,S=1012|3,V=&lt;&gt;Situation:",$G$1,M$2,$A6,M$3,$J$1)</f>
        <v/>
      </c>
      <c r="N6" s="38" t="str">
        <f>_xll.Assistant.XL.RIK_AC("INF02__;INF02@E=1,S=1031,G=0,T=0,P=0:@R=A,S=1000,V={0}:R=B,S=1022,V={1}:R=C,S=1001|1,V={2}:R=D,S=1023,V={3}:R=E,S=1044,V={4}:R=F,S=1012|3,V=&lt;&gt;Situation:",$G$1,$D$2,$A6,N$3,$J$1)</f>
        <v/>
      </c>
      <c r="O6" s="39" t="e">
        <f t="shared" ref="O6:O8" si="0">M6-N6</f>
        <v>#VALUE!</v>
      </c>
      <c r="P6" s="40" t="e">
        <f t="shared" ref="P6:P8" si="1">IF(N6=0,0,(M6-N6)/N6)</f>
        <v>#VALUE!</v>
      </c>
      <c r="Q6" t="str">
        <f>_xll.Assistant.XL.MASQUERLIGNESI(AND(C6=0,D6=0,M6=0,N6=0))</f>
        <v/>
      </c>
      <c r="AC6" t="s">
        <v>15</v>
      </c>
      <c r="AE6" t="s">
        <v>43</v>
      </c>
      <c r="AF6" s="25" t="s">
        <v>44</v>
      </c>
    </row>
    <row r="7" spans="1:32" ht="15" customHeight="1" x14ac:dyDescent="0.3">
      <c r="A7" t="s">
        <v>45</v>
      </c>
      <c r="B7" s="37" t="s">
        <v>41</v>
      </c>
      <c r="C7" s="38" t="str">
        <f>_xll.Assistant.XL.RIK_AC("INF02__;INF02@E=1,S=1031,G=0,T=0,P=0:@R=A,S=1000,V={0}:R=B,S=1022,V={1}:R=C,S=1001|1,V={2}:R=D,S=1023,V={3}:R=E,S=1044,V={4}:R=F,S=1012|3,V=&lt;&gt;Situation:",$G$1,C$2,$A7,C$3,$J$1)</f>
        <v/>
      </c>
      <c r="D7" s="38" t="str">
        <f>_xll.Assistant.XL.RIK_AC("INF02__;INF02@E=1,S=1031,G=0,T=0,P=0:@R=A,S=1000,V={0}:R=B,S=1022,V={1}:R=C,S=1001|1,V={2}:R=D,S=1023,V={3}:R=E,S=1044,V={4}:R=F,S=1012|3,V=&lt;&gt;Situation:",$G$1,D$2,$A7,D$3,$J$1)</f>
        <v/>
      </c>
      <c r="E7" s="39" t="e">
        <f t="shared" ref="E7:E8" si="2">C7-D7</f>
        <v>#VALUE!</v>
      </c>
      <c r="F7" s="40" t="e">
        <f t="shared" ref="F7:F8" si="3">IF(D7=0,0,(C7-D7)/D7)</f>
        <v>#VALUE!</v>
      </c>
      <c r="G7" s="41" t="s">
        <v>46</v>
      </c>
      <c r="H7" s="41"/>
      <c r="I7" s="41"/>
      <c r="J7" s="41"/>
      <c r="K7" s="41"/>
      <c r="L7" s="41"/>
      <c r="M7" s="38" t="str">
        <f>_xll.Assistant.XL.RIK_AC("INF02__;INF02@E=1,S=1031,G=0,T=0,P=0:@R=A,S=1000,V={0}:R=B,S=1022,V={1}:R=C,S=1001|1,V={2}:R=D,S=1023,V={3}:R=E,S=1044,V={4}:R=F,S=1012|3,V=&lt;&gt;Situation:",$G$1,M$2,$A7,M$3,$J$1)</f>
        <v/>
      </c>
      <c r="N7" s="38" t="str">
        <f>_xll.Assistant.XL.RIK_AC("INF02__;INF02@E=1,S=1031,G=0,T=0,P=0:@R=A,S=1000,V={0}:R=B,S=1022,V={1}:R=C,S=1001|1,V={2}:R=D,S=1023,V={3}:R=E,S=1044,V={4}:R=F,S=1012|3,V=&lt;&gt;Situation:",$G$1,$D$2,$A7,N$3,$J$1)</f>
        <v/>
      </c>
      <c r="O7" s="39" t="e">
        <f t="shared" si="0"/>
        <v>#VALUE!</v>
      </c>
      <c r="P7" s="40" t="e">
        <f t="shared" si="1"/>
        <v>#VALUE!</v>
      </c>
      <c r="Q7" t="str">
        <f>_xll.Assistant.XL.MASQUERLIGNESI(AND(C7=0,D7=0,M7=0,N7=0))</f>
        <v/>
      </c>
      <c r="AE7" t="s">
        <v>47</v>
      </c>
      <c r="AF7" s="25" t="s">
        <v>48</v>
      </c>
    </row>
    <row r="8" spans="1:32" ht="15" customHeight="1" x14ac:dyDescent="0.3">
      <c r="A8" t="s">
        <v>49</v>
      </c>
      <c r="B8" s="37" t="s">
        <v>41</v>
      </c>
      <c r="C8" s="38" t="str">
        <f>_xll.Assistant.XL.RIK_AC("INF02__;INF02@E=1,S=1031,G=0,T=0,P=0:@R=A,S=1000,V={0}:R=B,S=1022,V={1}:R=C,S=1001|1,V={2}:R=D,S=1023,V={3}:R=E,S=1044,V={4}:R=F,S=1012|3,V=&lt;&gt;Situation:",$G$1,C$2,$A8,C$3,$J$1)</f>
        <v/>
      </c>
      <c r="D8" s="38" t="str">
        <f>_xll.Assistant.XL.RIK_AC("INF02__;INF02@E=1,S=1031,G=0,T=0,P=0:@R=A,S=1000,V={0}:R=B,S=1022,V={1}:R=C,S=1001|1,V={2}:R=D,S=1023,V={3}:R=E,S=1044,V={4}:R=F,S=1012|3,V=&lt;&gt;Situation:",$G$1,D$2,$A8,D$3,$J$1)</f>
        <v/>
      </c>
      <c r="E8" s="39" t="e">
        <f t="shared" si="2"/>
        <v>#VALUE!</v>
      </c>
      <c r="F8" s="40" t="e">
        <f t="shared" si="3"/>
        <v>#VALUE!</v>
      </c>
      <c r="G8" s="41" t="s">
        <v>50</v>
      </c>
      <c r="H8" s="41"/>
      <c r="I8" s="41"/>
      <c r="J8" s="41"/>
      <c r="K8" s="41"/>
      <c r="L8" s="41"/>
      <c r="M8" s="38" t="str">
        <f>_xll.Assistant.XL.RIK_AC("INF02__;INF02@E=1,S=1031,G=0,T=0,P=0:@R=A,S=1000,V={0}:R=B,S=1022,V={1}:R=C,S=1001|1,V={2}:R=D,S=1023,V={3}:R=E,S=1044,V={4}:R=F,S=1012|3,V=&lt;&gt;Situation:",$G$1,M$2,$A8,M$3,$J$1)</f>
        <v/>
      </c>
      <c r="N8" s="38" t="str">
        <f>_xll.Assistant.XL.RIK_AC("INF02__;INF02@E=1,S=1031,G=0,T=0,P=0:@R=A,S=1000,V={0}:R=B,S=1022,V={1}:R=C,S=1001|1,V={2}:R=D,S=1023,V={3}:R=E,S=1044,V={4}:R=F,S=1012|3,V=&lt;&gt;Situation:",$G$1,$D$2,$A8,N$3,$J$1)</f>
        <v/>
      </c>
      <c r="O8" s="39" t="e">
        <f t="shared" si="0"/>
        <v>#VALUE!</v>
      </c>
      <c r="P8" s="40" t="e">
        <f t="shared" si="1"/>
        <v>#VALUE!</v>
      </c>
      <c r="Q8" t="str">
        <f>_xll.Assistant.XL.MASQUERLIGNESI(AND(C8=0,D8=0,M8=0,N8=0))</f>
        <v/>
      </c>
      <c r="AE8" t="s">
        <v>51</v>
      </c>
      <c r="AF8" s="25" t="s">
        <v>52</v>
      </c>
    </row>
    <row r="9" spans="1:32" ht="17.25" customHeight="1" x14ac:dyDescent="0.3">
      <c r="B9" s="37" t="s">
        <v>41</v>
      </c>
      <c r="C9" s="42">
        <f t="shared" ref="C9:D9" si="4">SUM(C6:C8)</f>
        <v>0</v>
      </c>
      <c r="D9" s="42">
        <f t="shared" si="4"/>
        <v>0</v>
      </c>
      <c r="E9" s="43"/>
      <c r="F9" s="44"/>
      <c r="G9" s="45" t="s">
        <v>53</v>
      </c>
      <c r="H9" s="45"/>
      <c r="I9" s="45"/>
      <c r="J9" s="45"/>
      <c r="K9" s="45"/>
      <c r="L9" s="45"/>
      <c r="M9" s="42">
        <f>SUM(M6:M8)</f>
        <v>0</v>
      </c>
      <c r="N9" s="42">
        <f>SUM(N6:N8)</f>
        <v>0</v>
      </c>
      <c r="O9" s="43"/>
      <c r="P9" s="44"/>
      <c r="AE9" t="s">
        <v>54</v>
      </c>
      <c r="AF9" s="25" t="s">
        <v>55</v>
      </c>
    </row>
    <row r="10" spans="1:32" ht="15" hidden="1" customHeight="1" x14ac:dyDescent="0.3">
      <c r="A10" t="s">
        <v>56</v>
      </c>
      <c r="B10" s="37" t="s">
        <v>41</v>
      </c>
      <c r="C10" s="38" t="str">
        <f>_xll.Assistant.XL.RIK_AC("INF02__;INF02@E=1,S=1031,G=0,T=0,P=0:@R=A,S=1000,V={0}:R=B,S=1022,V={1}:R=C,S=1001|1,V={2}:R=D,S=1023,V={3}:R=E,S=1044,V={4}:R=F,S=1012|3,V=&lt;&gt;Situation:",$G$1,C$2,$A10,C$3,$J$1)</f>
        <v/>
      </c>
      <c r="D10" s="38" t="str">
        <f>_xll.Assistant.XL.RIK_AC("INF02__;INF02@E=1,S=1031,G=0,T=0,P=0:@R=A,S=1000,V={0}:R=B,S=1022,V={1}:R=C,S=1001|1,V={2}:R=D,S=1023,V={3}:R=E,S=1044,V={4}:R=F,S=1012|3,V=&lt;&gt;Situation:",$G$1,D$2,$A10,D$3,$J$1)</f>
        <v/>
      </c>
      <c r="E10" s="39" t="e">
        <f t="shared" ref="E10:E14" si="5">C10-D10</f>
        <v>#VALUE!</v>
      </c>
      <c r="F10" s="40" t="e">
        <f t="shared" ref="F10:F14" si="6">IF(D10=0,0,(C10-D10)/D10)</f>
        <v>#VALUE!</v>
      </c>
      <c r="G10" s="41" t="s">
        <v>57</v>
      </c>
      <c r="H10" s="41"/>
      <c r="I10" s="41"/>
      <c r="J10" s="41"/>
      <c r="K10" s="41"/>
      <c r="L10" s="41"/>
      <c r="M10" s="38" t="str">
        <f>_xll.Assistant.XL.RIK_AC("INF02__;INF02@E=1,S=1031,G=0,T=0,P=0:@R=A,S=1000,V={0}:R=B,S=1022,V={1}:R=C,S=1001|1,V={2}:R=D,S=1023,V={3}:R=E,S=1044,V={4}:R=F,S=1012|3,V=&lt;&gt;Situation:",$G$1,M$2,$A10,M$3,$J$1)</f>
        <v/>
      </c>
      <c r="N10" s="38" t="str">
        <f>_xll.Assistant.XL.RIK_AC("INF02__;INF02@E=1,S=1031,G=0,T=0,P=0:@R=A,S=1000,V={0}:R=B,S=1022,V={1}:R=C,S=1001|1,V={2}:R=D,S=1023,V={3}:R=E,S=1044,V={4}:R=F,S=1012|3,V=&lt;&gt;Situation:",$G$1,$D$2,$A10,N$3,$J$1)</f>
        <v/>
      </c>
      <c r="O10" s="39" t="e">
        <f t="shared" ref="O10:O14" si="7">M10-N10</f>
        <v>#VALUE!</v>
      </c>
      <c r="P10" s="40" t="e">
        <f t="shared" ref="P10:P14" si="8">IF(N10=0,0,(M10-N10)/N10)</f>
        <v>#VALUE!</v>
      </c>
      <c r="Q10" t="str">
        <f>_xll.Assistant.XL.MASQUERLIGNESI(AND(C10=0,D10=0,M10=0,N10=0))</f>
        <v/>
      </c>
      <c r="AE10" t="s">
        <v>58</v>
      </c>
      <c r="AF10" s="25">
        <v>10</v>
      </c>
    </row>
    <row r="11" spans="1:32" ht="15" hidden="1" customHeight="1" x14ac:dyDescent="0.3">
      <c r="A11" t="s">
        <v>59</v>
      </c>
      <c r="B11" s="37" t="s">
        <v>41</v>
      </c>
      <c r="C11" s="38" t="str">
        <f>_xll.Assistant.XL.RIK_AC("INF02__;INF02@E=1,S=1031,G=0,T=0,P=0:@R=A,S=1000,V={0}:R=B,S=1022,V={1}:R=C,S=1001|1,V={2}:R=D,S=1023,V={3}:R=E,S=1044,V={4}:R=F,S=1012|3,V=&lt;&gt;Situation:",$G$1,C$2,$A11,C$3,$J$1)</f>
        <v/>
      </c>
      <c r="D11" s="38" t="str">
        <f>_xll.Assistant.XL.RIK_AC("INF02__;INF02@E=1,S=1031,G=0,T=0,P=0:@R=A,S=1000,V={0}:R=B,S=1022,V={1}:R=C,S=1001|1,V={2}:R=D,S=1023,V={3}:R=E,S=1044,V={4}:R=F,S=1012|3,V=&lt;&gt;Situation:",$G$1,D$2,$A11,D$3,$J$1)</f>
        <v/>
      </c>
      <c r="E11" s="39" t="e">
        <f t="shared" si="5"/>
        <v>#VALUE!</v>
      </c>
      <c r="F11" s="40" t="e">
        <f t="shared" si="6"/>
        <v>#VALUE!</v>
      </c>
      <c r="G11" s="41" t="s">
        <v>60</v>
      </c>
      <c r="H11" s="41"/>
      <c r="I11" s="41"/>
      <c r="J11" s="41"/>
      <c r="K11" s="41"/>
      <c r="L11" s="41"/>
      <c r="M11" s="38" t="str">
        <f>_xll.Assistant.XL.RIK_AC("INF02__;INF02@E=1,S=1031,G=0,T=0,P=0:@R=A,S=1000,V={0}:R=B,S=1022,V={1}:R=C,S=1001|1,V={2}:R=D,S=1023,V={3}:R=E,S=1044,V={4}:R=F,S=1012|3,V=&lt;&gt;Situation:",$G$1,M$2,$A11,M$3,$J$1)</f>
        <v/>
      </c>
      <c r="N11" s="38" t="str">
        <f>_xll.Assistant.XL.RIK_AC("INF02__;INF02@E=1,S=1031,G=0,T=0,P=0:@R=A,S=1000,V={0}:R=B,S=1022,V={1}:R=C,S=1001|1,V={2}:R=D,S=1023,V={3}:R=E,S=1044,V={4}:R=F,S=1012|3,V=&lt;&gt;Situation:",$G$1,$D$2,$A11,N$3,$J$1)</f>
        <v/>
      </c>
      <c r="O11" s="39" t="e">
        <f t="shared" si="7"/>
        <v>#VALUE!</v>
      </c>
      <c r="P11" s="40" t="e">
        <f t="shared" si="8"/>
        <v>#VALUE!</v>
      </c>
      <c r="Q11" t="str">
        <f>_xll.Assistant.XL.MASQUERLIGNESI(AND(C11=0,D11=0,M11=0,N11=0))</f>
        <v/>
      </c>
      <c r="AE11" t="s">
        <v>61</v>
      </c>
      <c r="AF11" s="25" t="s">
        <v>62</v>
      </c>
    </row>
    <row r="12" spans="1:32" ht="15" customHeight="1" x14ac:dyDescent="0.3">
      <c r="A12" t="s">
        <v>63</v>
      </c>
      <c r="B12" s="37" t="s">
        <v>41</v>
      </c>
      <c r="C12" s="38" t="str">
        <f>_xll.Assistant.XL.RIK_AC("INF02__;INF02@E=1,S=1031,G=0,T=0,P=0:@R=A,S=1000,V={0}:R=B,S=1022,V={1}:R=C,S=1001|1,V={2}:R=D,S=1023,V={3}:R=E,S=1044,V={4}:R=F,S=1012|3,V=&lt;&gt;Situation:",$G$1,C$2,$A12,C$3,$J$1)</f>
        <v/>
      </c>
      <c r="D12" s="38" t="str">
        <f>_xll.Assistant.XL.RIK_AC("INF02__;INF02@E=1,S=1031,G=0,T=0,P=0:@R=A,S=1000,V={0}:R=B,S=1022,V={1}:R=C,S=1001|1,V={2}:R=D,S=1023,V={3}:R=E,S=1044,V={4}:R=F,S=1012|3,V=&lt;&gt;Situation:",$G$1,D$2,$A12,D$3,$J$1)</f>
        <v/>
      </c>
      <c r="E12" s="39" t="e">
        <f t="shared" si="5"/>
        <v>#VALUE!</v>
      </c>
      <c r="F12" s="40" t="e">
        <f t="shared" si="6"/>
        <v>#VALUE!</v>
      </c>
      <c r="G12" s="41" t="s">
        <v>64</v>
      </c>
      <c r="H12" s="41"/>
      <c r="I12" s="41"/>
      <c r="J12" s="41"/>
      <c r="K12" s="41"/>
      <c r="L12" s="41"/>
      <c r="M12" s="38" t="str">
        <f>_xll.Assistant.XL.RIK_AC("INF02__;INF02@E=1,S=1031,G=0,T=0,P=0:@R=A,S=1000,V={0}:R=B,S=1022,V={1}:R=C,S=1001|1,V={2}:R=D,S=1023,V={3}:R=E,S=1044,V={4}:R=F,S=1012|3,V=&lt;&gt;Situation:",$G$1,M$2,$A12,M$3,$J$1)</f>
        <v/>
      </c>
      <c r="N12" s="38" t="str">
        <f>_xll.Assistant.XL.RIK_AC("INF02__;INF02@E=1,S=1031,G=0,T=0,P=0:@R=A,S=1000,V={0}:R=B,S=1022,V={1}:R=C,S=1001|1,V={2}:R=D,S=1023,V={3}:R=E,S=1044,V={4}:R=F,S=1012|3,V=&lt;&gt;Situation:",$G$1,$D$2,$A12,N$3,$J$1)</f>
        <v/>
      </c>
      <c r="O12" s="39" t="e">
        <f t="shared" si="7"/>
        <v>#VALUE!</v>
      </c>
      <c r="P12" s="40" t="e">
        <f t="shared" si="8"/>
        <v>#VALUE!</v>
      </c>
      <c r="Q12" t="str">
        <f>_xll.Assistant.XL.MASQUERLIGNESI(AND(C12=0,D12=0,M12=0,N12=0))</f>
        <v/>
      </c>
      <c r="AE12" t="s">
        <v>28</v>
      </c>
      <c r="AF12" s="25" t="s">
        <v>65</v>
      </c>
    </row>
    <row r="13" spans="1:32" ht="15" hidden="1" customHeight="1" x14ac:dyDescent="0.3">
      <c r="A13" t="s">
        <v>66</v>
      </c>
      <c r="B13" s="37" t="s">
        <v>41</v>
      </c>
      <c r="C13" s="38" t="str">
        <f>_xll.Assistant.XL.RIK_AC("INF02__;INF02@E=1,S=1031,G=0,T=0,P=0:@R=A,S=1000,V={0}:R=B,S=1022,V={1}:R=C,S=1001|1,V={2}:R=D,S=1023,V={3}:R=E,S=1044,V={4}:R=F,S=1012|3,V=&lt;&gt;Situation:",$G$1,C$2,$A13,C$3,$J$1)</f>
        <v/>
      </c>
      <c r="D13" s="38" t="str">
        <f>_xll.Assistant.XL.RIK_AC("INF02__;INF02@E=1,S=1031,G=0,T=0,P=0:@R=A,S=1000,V={0}:R=B,S=1022,V={1}:R=C,S=1001|1,V={2}:R=D,S=1023,V={3}:R=E,S=1044,V={4}:R=F,S=1012|3,V=&lt;&gt;Situation:",$G$1,D$2,$A13,D$3,$J$1)</f>
        <v/>
      </c>
      <c r="E13" s="39" t="e">
        <f t="shared" si="5"/>
        <v>#VALUE!</v>
      </c>
      <c r="F13" s="40" t="e">
        <f t="shared" si="6"/>
        <v>#VALUE!</v>
      </c>
      <c r="G13" s="41" t="s">
        <v>67</v>
      </c>
      <c r="H13" s="41"/>
      <c r="I13" s="41"/>
      <c r="J13" s="41"/>
      <c r="K13" s="41"/>
      <c r="L13" s="41"/>
      <c r="M13" s="38" t="str">
        <f>_xll.Assistant.XL.RIK_AC("INF02__;INF02@E=1,S=1031,G=0,T=0,P=0:@R=A,S=1000,V={0}:R=B,S=1022,V={1}:R=C,S=1001|1,V={2}:R=D,S=1023,V={3}:R=E,S=1044,V={4}:R=F,S=1012|3,V=&lt;&gt;Situation:",$G$1,M$2,$A13,M$3,$J$1)</f>
        <v/>
      </c>
      <c r="N13" s="38" t="str">
        <f>_xll.Assistant.XL.RIK_AC("INF02__;INF02@E=1,S=1031,G=0,T=0,P=0:@R=A,S=1000,V={0}:R=B,S=1022,V={1}:R=C,S=1001|1,V={2}:R=D,S=1023,V={3}:R=E,S=1044,V={4}:R=F,S=1012|3,V=&lt;&gt;Situation:",$G$1,$D$2,$A13,N$3,$J$1)</f>
        <v/>
      </c>
      <c r="O13" s="39" t="e">
        <f t="shared" si="7"/>
        <v>#VALUE!</v>
      </c>
      <c r="P13" s="40" t="e">
        <f t="shared" si="8"/>
        <v>#VALUE!</v>
      </c>
      <c r="Q13" t="str">
        <f>_xll.Assistant.XL.MASQUERLIGNESI(AND(C13=0,D13=0,M13=0,N13=0))</f>
        <v/>
      </c>
    </row>
    <row r="14" spans="1:32" ht="15" customHeight="1" x14ac:dyDescent="0.3">
      <c r="A14" t="s">
        <v>68</v>
      </c>
      <c r="B14" s="37" t="s">
        <v>41</v>
      </c>
      <c r="C14" s="38" t="str">
        <f>_xll.Assistant.XL.RIK_AC("INF02__;INF02@E=1,S=1031,G=0,T=0,P=0:@R=A,S=1000,V={0}:R=B,S=1022,V={1}:R=C,S=1001|1,V={2}:R=D,S=1023,V={3}:R=E,S=1044,V={4}:R=F,S=1012|3,V=&lt;&gt;Situation:",$G$1,C$2,$A14,C$3,$J$1)</f>
        <v/>
      </c>
      <c r="D14" s="38" t="str">
        <f>_xll.Assistant.XL.RIK_AC("INF02__;INF02@E=1,S=1031,G=0,T=0,P=0:@R=A,S=1000,V={0}:R=B,S=1022,V={1}:R=C,S=1001|1,V={2}:R=D,S=1023,V={3}:R=E,S=1044,V={4}:R=F,S=1012|3,V=&lt;&gt;Situation:",$G$1,D$2,$A14,D$3,$J$1)</f>
        <v/>
      </c>
      <c r="E14" s="39" t="e">
        <f t="shared" si="5"/>
        <v>#VALUE!</v>
      </c>
      <c r="F14" s="40" t="e">
        <f t="shared" si="6"/>
        <v>#VALUE!</v>
      </c>
      <c r="G14" s="41" t="s">
        <v>69</v>
      </c>
      <c r="H14" s="41"/>
      <c r="I14" s="41"/>
      <c r="J14" s="41"/>
      <c r="K14" s="41"/>
      <c r="L14" s="41"/>
      <c r="M14" s="38" t="str">
        <f>_xll.Assistant.XL.RIK_AC("INF02__;INF02@E=1,S=1031,G=0,T=0,P=0:@R=A,S=1000,V={0}:R=B,S=1022,V={1}:R=C,S=1001|1,V={2}:R=D,S=1023,V={3}:R=E,S=1044,V={4}:R=F,S=1012|3,V=&lt;&gt;Situation:",$G$1,M$2,$A14,M$3,$J$1)</f>
        <v/>
      </c>
      <c r="N14" s="38" t="str">
        <f>_xll.Assistant.XL.RIK_AC("INF02__;INF02@E=1,S=1031,G=0,T=0,P=0:@R=A,S=1000,V={0}:R=B,S=1022,V={1}:R=C,S=1001|1,V={2}:R=D,S=1023,V={3}:R=E,S=1044,V={4}:R=F,S=1012|3,V=&lt;&gt;Situation:",$G$1,$D$2,$A14,N$3,$J$1)</f>
        <v/>
      </c>
      <c r="O14" s="39" t="e">
        <f t="shared" si="7"/>
        <v>#VALUE!</v>
      </c>
      <c r="P14" s="40" t="e">
        <f t="shared" si="8"/>
        <v>#VALUE!</v>
      </c>
      <c r="Q14" t="str">
        <f>_xll.Assistant.XL.MASQUERLIGNESI(AND(C14=0,D14=0,M14=0,N14=0))</f>
        <v/>
      </c>
    </row>
    <row r="15" spans="1:32" ht="17.25" customHeight="1" x14ac:dyDescent="0.3">
      <c r="B15" s="37" t="s">
        <v>41</v>
      </c>
      <c r="C15" s="42">
        <f>SUM(C10:C14)+C9</f>
        <v>0</v>
      </c>
      <c r="D15" s="42">
        <f>SUM(D10:D14)+D9</f>
        <v>0</v>
      </c>
      <c r="E15" s="43"/>
      <c r="F15" s="44"/>
      <c r="G15" s="45" t="s">
        <v>70</v>
      </c>
      <c r="H15" s="45"/>
      <c r="I15" s="45"/>
      <c r="J15" s="45"/>
      <c r="K15" s="45"/>
      <c r="L15" s="45"/>
      <c r="M15" s="42">
        <f>SUM(M10:M14)+M9</f>
        <v>0</v>
      </c>
      <c r="N15" s="42">
        <f>SUM(N10:N14)+N9</f>
        <v>0</v>
      </c>
      <c r="O15" s="43"/>
      <c r="P15" s="44"/>
    </row>
    <row r="16" spans="1:32" ht="15" customHeight="1" x14ac:dyDescent="0.3">
      <c r="A16" t="s">
        <v>71</v>
      </c>
      <c r="B16" s="37" t="s">
        <v>41</v>
      </c>
      <c r="C16" s="38" t="str">
        <f>_xll.Assistant.XL.RIK_AC("INF02__;INF02@E=1,S=1031,G=0,T=0,P=0:@R=A,S=1000,V={0}:R=B,S=1022,V={1}:R=C,S=1001|1,V={2}:R=D,S=1023,V={3}:R=E,S=1044,V={4}:R=F,S=1012|3,V=&lt;&gt;Situation:",$G$1,C$2,$A16,C$3,$J$1)</f>
        <v/>
      </c>
      <c r="D16" s="38" t="str">
        <f>_xll.Assistant.XL.RIK_AC("INF02__;INF02@E=1,S=1031,G=0,T=0,P=0:@R=A,S=1000,V={0}:R=B,S=1022,V={1}:R=C,S=1001|1,V={2}:R=D,S=1023,V={3}:R=E,S=1044,V={4}:R=F,S=1012|3,V=&lt;&gt;Situation:",$G$1,D$2,$A16,D$3,$J$1)</f>
        <v/>
      </c>
      <c r="E16" s="39" t="e">
        <f t="shared" ref="E16:E27" si="9">C16-D16</f>
        <v>#VALUE!</v>
      </c>
      <c r="F16" s="40" t="e">
        <f t="shared" ref="F16:F27" si="10">IF(D16=0,0,(C16-D16)/D16)</f>
        <v>#VALUE!</v>
      </c>
      <c r="G16" s="41" t="s">
        <v>72</v>
      </c>
      <c r="H16" s="41"/>
      <c r="I16" s="41"/>
      <c r="J16" s="41"/>
      <c r="K16" s="41"/>
      <c r="L16" s="41"/>
      <c r="M16" s="38" t="str">
        <f>_xll.Assistant.XL.RIK_AC("INF02__;INF02@E=1,S=1031,G=0,T=0,P=0:@R=A,S=1000,V={0}:R=B,S=1022,V={1}:R=C,S=1001|1,V={2}:R=D,S=1023,V={3}:R=E,S=1044,V={4}:R=F,S=1012|3,V=&lt;&gt;Situation:",$G$1,M$2,$A16,M$3,$J$1)</f>
        <v/>
      </c>
      <c r="N16" s="38" t="str">
        <f>_xll.Assistant.XL.RIK_AC("INF02__;INF02@E=1,S=1031,G=0,T=0,P=0:@R=A,S=1000,V={0}:R=B,S=1022,V={1}:R=C,S=1001|1,V={2}:R=D,S=1023,V={3}:R=E,S=1044,V={4}:R=F,S=1012|3,V=&lt;&gt;Situation:",$G$1,$D$2,$A16,N$3,$J$1)</f>
        <v/>
      </c>
      <c r="O16" s="39" t="e">
        <f t="shared" ref="O16:O27" si="11">M16-N16</f>
        <v>#VALUE!</v>
      </c>
      <c r="P16" s="40" t="e">
        <f t="shared" ref="P16:P27" si="12">IF(N16=0,0,(M16-N16)/N16)</f>
        <v>#VALUE!</v>
      </c>
      <c r="Q16" t="str">
        <f>_xll.Assistant.XL.MASQUERLIGNESI(AND(C16=0,D16=0,M16=0,N16=0))</f>
        <v/>
      </c>
    </row>
    <row r="17" spans="1:17" ht="15" customHeight="1" x14ac:dyDescent="0.3">
      <c r="A17" t="s">
        <v>73</v>
      </c>
      <c r="B17" s="37" t="s">
        <v>41</v>
      </c>
      <c r="C17" s="38" t="str">
        <f>_xll.Assistant.XL.RIK_AC("INF02__;INF02@E=1,S=1031,G=0,T=0,P=0:@R=A,S=1000,V={0}:R=B,S=1022,V={1}:R=C,S=1001|1,V={2}:R=D,S=1023,V={3}:R=E,S=1044,V={4}:R=F,S=1012|3,V=&lt;&gt;Situation:",$G$1,C$2,$A17,C$3,$J$1)</f>
        <v/>
      </c>
      <c r="D17" s="38" t="str">
        <f>_xll.Assistant.XL.RIK_AC("INF02__;INF02@E=1,S=1031,G=0,T=0,P=0:@R=A,S=1000,V={0}:R=B,S=1022,V={1}:R=C,S=1001|1,V={2}:R=D,S=1023,V={3}:R=E,S=1044,V={4}:R=F,S=1012|3,V=&lt;&gt;Situation:",$G$1,D$2,$A17,D$3,$J$1)</f>
        <v/>
      </c>
      <c r="E17" s="39" t="e">
        <f t="shared" si="9"/>
        <v>#VALUE!</v>
      </c>
      <c r="F17" s="40" t="e">
        <f t="shared" si="10"/>
        <v>#VALUE!</v>
      </c>
      <c r="G17" s="41" t="s">
        <v>74</v>
      </c>
      <c r="H17" s="41"/>
      <c r="I17" s="41"/>
      <c r="J17" s="41"/>
      <c r="K17" s="41"/>
      <c r="L17" s="41"/>
      <c r="M17" s="38" t="str">
        <f>_xll.Assistant.XL.RIK_AC("INF02__;INF02@E=1,S=1031,G=0,T=0,P=0:@R=A,S=1000,V={0}:R=B,S=1022,V={1}:R=C,S=1001|1,V={2}:R=D,S=1023,V={3}:R=E,S=1044,V={4}:R=F,S=1012|3,V=&lt;&gt;Situation:",$G$1,M$2,$A17,M$3,$J$1)</f>
        <v/>
      </c>
      <c r="N17" s="38" t="str">
        <f>_xll.Assistant.XL.RIK_AC("INF02__;INF02@E=1,S=1031,G=0,T=0,P=0:@R=A,S=1000,V={0}:R=B,S=1022,V={1}:R=C,S=1001|1,V={2}:R=D,S=1023,V={3}:R=E,S=1044,V={4}:R=F,S=1012|3,V=&lt;&gt;Situation:",$G$1,$D$2,$A17,N$3,$J$1)</f>
        <v/>
      </c>
      <c r="O17" s="39" t="e">
        <f t="shared" si="11"/>
        <v>#VALUE!</v>
      </c>
      <c r="P17" s="40" t="e">
        <f t="shared" si="12"/>
        <v>#VALUE!</v>
      </c>
      <c r="Q17" t="str">
        <f>_xll.Assistant.XL.MASQUERLIGNESI(AND(C17=0,D17=0,M17=0,N17=0))</f>
        <v/>
      </c>
    </row>
    <row r="18" spans="1:17" ht="15" customHeight="1" x14ac:dyDescent="0.3">
      <c r="A18" t="s">
        <v>75</v>
      </c>
      <c r="B18" s="37" t="s">
        <v>41</v>
      </c>
      <c r="C18" s="38" t="str">
        <f>_xll.Assistant.XL.RIK_AC("INF02__;INF02@E=1,S=1031,G=0,T=0,P=0:@R=A,S=1000,V={0}:R=B,S=1022,V={1}:R=C,S=1001|1,V={2}:R=D,S=1023,V={3}:R=E,S=1044,V={4}:R=F,S=1012|3,V=&lt;&gt;Situation:",$G$1,C$2,$A18,C$3,$J$1)</f>
        <v/>
      </c>
      <c r="D18" s="38" t="str">
        <f>_xll.Assistant.XL.RIK_AC("INF02__;INF02@E=1,S=1031,G=0,T=0,P=0:@R=A,S=1000,V={0}:R=B,S=1022,V={1}:R=C,S=1001|1,V={2}:R=D,S=1023,V={3}:R=E,S=1044,V={4}:R=F,S=1012|3,V=&lt;&gt;Situation:",$G$1,D$2,$A18,D$3,$J$1)</f>
        <v/>
      </c>
      <c r="E18" s="39" t="e">
        <f t="shared" si="9"/>
        <v>#VALUE!</v>
      </c>
      <c r="F18" s="40" t="e">
        <f t="shared" si="10"/>
        <v>#VALUE!</v>
      </c>
      <c r="G18" s="41" t="s">
        <v>76</v>
      </c>
      <c r="H18" s="41"/>
      <c r="I18" s="41"/>
      <c r="J18" s="41"/>
      <c r="K18" s="41"/>
      <c r="L18" s="41"/>
      <c r="M18" s="38" t="str">
        <f>_xll.Assistant.XL.RIK_AC("INF02__;INF02@E=1,S=1031,G=0,T=0,P=0:@R=A,S=1000,V={0}:R=B,S=1022,V={1}:R=C,S=1001|1,V={2}:R=D,S=1023,V={3}:R=E,S=1044,V={4}:R=F,S=1012|3,V=&lt;&gt;Situation:",$G$1,M$2,$A18,M$3,$J$1)</f>
        <v/>
      </c>
      <c r="N18" s="38" t="str">
        <f>_xll.Assistant.XL.RIK_AC("INF02__;INF02@E=1,S=1031,G=0,T=0,P=0:@R=A,S=1000,V={0}:R=B,S=1022,V={1}:R=C,S=1001|1,V={2}:R=D,S=1023,V={3}:R=E,S=1044,V={4}:R=F,S=1012|3,V=&lt;&gt;Situation:",$G$1,$D$2,$A18,N$3,$J$1)</f>
        <v/>
      </c>
      <c r="O18" s="39" t="e">
        <f t="shared" si="11"/>
        <v>#VALUE!</v>
      </c>
      <c r="P18" s="40" t="e">
        <f t="shared" si="12"/>
        <v>#VALUE!</v>
      </c>
      <c r="Q18" t="str">
        <f>_xll.Assistant.XL.MASQUERLIGNESI(AND(C18=0,D18=0,M18=0,N18=0))</f>
        <v/>
      </c>
    </row>
    <row r="19" spans="1:17" ht="15" hidden="1" customHeight="1" x14ac:dyDescent="0.3">
      <c r="A19" t="s">
        <v>77</v>
      </c>
      <c r="B19" s="37" t="s">
        <v>41</v>
      </c>
      <c r="C19" s="38" t="str">
        <f>_xll.Assistant.XL.RIK_AC("INF02__;INF02@E=1,S=1031,G=0,T=0,P=0:@R=A,S=1000,V={0}:R=B,S=1022,V={1}:R=C,S=1001|1,V={2}:R=D,S=1023,V={3}:R=E,S=1044,V={4}:R=F,S=1012|3,V=&lt;&gt;Situation:",$G$1,C$2,$A19,C$3,$J$1)</f>
        <v/>
      </c>
      <c r="D19" s="38" t="str">
        <f>_xll.Assistant.XL.RIK_AC("INF02__;INF02@E=1,S=1031,G=0,T=0,P=0:@R=A,S=1000,V={0}:R=B,S=1022,V={1}:R=C,S=1001|1,V={2}:R=D,S=1023,V={3}:R=E,S=1044,V={4}:R=F,S=1012|3,V=&lt;&gt;Situation:",$G$1,D$2,$A19,D$3,$J$1)</f>
        <v/>
      </c>
      <c r="E19" s="39" t="e">
        <f t="shared" si="9"/>
        <v>#VALUE!</v>
      </c>
      <c r="F19" s="40" t="e">
        <f t="shared" si="10"/>
        <v>#VALUE!</v>
      </c>
      <c r="G19" s="41" t="s">
        <v>78</v>
      </c>
      <c r="H19" s="41"/>
      <c r="I19" s="41"/>
      <c r="J19" s="41"/>
      <c r="K19" s="41"/>
      <c r="L19" s="41"/>
      <c r="M19" s="38" t="str">
        <f>_xll.Assistant.XL.RIK_AC("INF02__;INF02@E=1,S=1031,G=0,T=0,P=0:@R=A,S=1000,V={0}:R=B,S=1022,V={1}:R=C,S=1001|1,V={2}:R=D,S=1023,V={3}:R=E,S=1044,V={4}:R=F,S=1012|3,V=&lt;&gt;Situation:",$G$1,M$2,$A19,M$3,$J$1)</f>
        <v/>
      </c>
      <c r="N19" s="38" t="str">
        <f>_xll.Assistant.XL.RIK_AC("INF02__;INF02@E=1,S=1031,G=0,T=0,P=0:@R=A,S=1000,V={0}:R=B,S=1022,V={1}:R=C,S=1001|1,V={2}:R=D,S=1023,V={3}:R=E,S=1044,V={4}:R=F,S=1012|3,V=&lt;&gt;Situation:",$G$1,$D$2,$A19,N$3,$J$1)</f>
        <v/>
      </c>
      <c r="O19" s="39" t="e">
        <f t="shared" si="11"/>
        <v>#VALUE!</v>
      </c>
      <c r="P19" s="40" t="e">
        <f t="shared" si="12"/>
        <v>#VALUE!</v>
      </c>
      <c r="Q19" t="str">
        <f>_xll.Assistant.XL.MASQUERLIGNESI(AND(C19=0,D19=0,M19=0,N19=0))</f>
        <v/>
      </c>
    </row>
    <row r="20" spans="1:17" ht="15" customHeight="1" x14ac:dyDescent="0.3">
      <c r="A20" t="s">
        <v>79</v>
      </c>
      <c r="B20" s="37" t="s">
        <v>41</v>
      </c>
      <c r="C20" s="38" t="str">
        <f>_xll.Assistant.XL.RIK_AC("INF02__;INF02@E=1,S=1031,G=0,T=0,P=0:@R=A,S=1000,V={0}:R=B,S=1022,V={1}:R=C,S=1001|1,V={2}:R=D,S=1023,V={3}:R=E,S=1044,V={4}:R=F,S=1012|3,V=&lt;&gt;Situation:",$G$1,C$2,$A20,C$3,$J$1)</f>
        <v/>
      </c>
      <c r="D20" s="38" t="str">
        <f>_xll.Assistant.XL.RIK_AC("INF02__;INF02@E=1,S=1031,G=0,T=0,P=0:@R=A,S=1000,V={0}:R=B,S=1022,V={1}:R=C,S=1001|1,V={2}:R=D,S=1023,V={3}:R=E,S=1044,V={4}:R=F,S=1012|3,V=&lt;&gt;Situation:",$G$1,D$2,$A20,D$3,$J$1)</f>
        <v/>
      </c>
      <c r="E20" s="39" t="e">
        <f t="shared" si="9"/>
        <v>#VALUE!</v>
      </c>
      <c r="F20" s="40" t="e">
        <f t="shared" si="10"/>
        <v>#VALUE!</v>
      </c>
      <c r="G20" s="41" t="s">
        <v>80</v>
      </c>
      <c r="H20" s="41"/>
      <c r="I20" s="41"/>
      <c r="J20" s="41"/>
      <c r="K20" s="41"/>
      <c r="L20" s="41"/>
      <c r="M20" s="38" t="str">
        <f>_xll.Assistant.XL.RIK_AC("INF02__;INF02@E=1,S=1031,G=0,T=0,P=0:@R=A,S=1000,V={0}:R=B,S=1022,V={1}:R=C,S=1001|1,V={2}:R=D,S=1023,V={3}:R=E,S=1044,V={4}:R=F,S=1012|3,V=&lt;&gt;Situation:",$G$1,M$2,$A20,M$3,$J$1)</f>
        <v/>
      </c>
      <c r="N20" s="38" t="str">
        <f>_xll.Assistant.XL.RIK_AC("INF02__;INF02@E=1,S=1031,G=0,T=0,P=0:@R=A,S=1000,V={0}:R=B,S=1022,V={1}:R=C,S=1001|1,V={2}:R=D,S=1023,V={3}:R=E,S=1044,V={4}:R=F,S=1012|3,V=&lt;&gt;Situation:",$G$1,$D$2,$A20,N$3,$J$1)</f>
        <v/>
      </c>
      <c r="O20" s="39" t="e">
        <f t="shared" si="11"/>
        <v>#VALUE!</v>
      </c>
      <c r="P20" s="40" t="e">
        <f t="shared" si="12"/>
        <v>#VALUE!</v>
      </c>
      <c r="Q20" t="str">
        <f>_xll.Assistant.XL.MASQUERLIGNESI(AND(C20=0,D20=0,M20=0,N20=0))</f>
        <v/>
      </c>
    </row>
    <row r="21" spans="1:17" ht="15" customHeight="1" x14ac:dyDescent="0.3">
      <c r="A21" t="s">
        <v>81</v>
      </c>
      <c r="B21" s="37" t="s">
        <v>41</v>
      </c>
      <c r="C21" s="38" t="str">
        <f>_xll.Assistant.XL.RIK_AC("INF02__;INF02@E=1,S=1031,G=0,T=0,P=0:@R=A,S=1000,V={0}:R=B,S=1022,V={1}:R=C,S=1001|1,V={2}:R=D,S=1023,V={3}:R=E,S=1044,V={4}:R=F,S=1012|3,V=&lt;&gt;Situation:",$G$1,C$2,$A21,C$3,$J$1)</f>
        <v/>
      </c>
      <c r="D21" s="38" t="str">
        <f>_xll.Assistant.XL.RIK_AC("INF02__;INF02@E=1,S=1031,G=0,T=0,P=0:@R=A,S=1000,V={0}:R=B,S=1022,V={1}:R=C,S=1001|1,V={2}:R=D,S=1023,V={3}:R=E,S=1044,V={4}:R=F,S=1012|3,V=&lt;&gt;Situation:",$G$1,D$2,$A21,D$3,$J$1)</f>
        <v/>
      </c>
      <c r="E21" s="39" t="e">
        <f t="shared" si="9"/>
        <v>#VALUE!</v>
      </c>
      <c r="F21" s="40" t="e">
        <f t="shared" si="10"/>
        <v>#VALUE!</v>
      </c>
      <c r="G21" s="41" t="s">
        <v>82</v>
      </c>
      <c r="H21" s="41"/>
      <c r="I21" s="41"/>
      <c r="J21" s="41"/>
      <c r="K21" s="41"/>
      <c r="L21" s="41"/>
      <c r="M21" s="38" t="str">
        <f>_xll.Assistant.XL.RIK_AC("INF02__;INF02@E=1,S=1031,G=0,T=0,P=0:@R=A,S=1000,V={0}:R=B,S=1022,V={1}:R=C,S=1001|1,V={2}:R=D,S=1023,V={3}:R=E,S=1044,V={4}:R=F,S=1012|3,V=&lt;&gt;Situation:",$G$1,M$2,$A21,M$3,$J$1)</f>
        <v/>
      </c>
      <c r="N21" s="38" t="str">
        <f>_xll.Assistant.XL.RIK_AC("INF02__;INF02@E=1,S=1031,G=0,T=0,P=0:@R=A,S=1000,V={0}:R=B,S=1022,V={1}:R=C,S=1001|1,V={2}:R=D,S=1023,V={3}:R=E,S=1044,V={4}:R=F,S=1012|3,V=&lt;&gt;Situation:",$G$1,$D$2,$A21,N$3,$J$1)</f>
        <v/>
      </c>
      <c r="O21" s="39" t="e">
        <f t="shared" si="11"/>
        <v>#VALUE!</v>
      </c>
      <c r="P21" s="40" t="e">
        <f t="shared" si="12"/>
        <v>#VALUE!</v>
      </c>
      <c r="Q21" t="str">
        <f>_xll.Assistant.XL.MASQUERLIGNESI(AND(C21=0,D21=0,M21=0,N21=0))</f>
        <v/>
      </c>
    </row>
    <row r="22" spans="1:17" ht="15" customHeight="1" x14ac:dyDescent="0.3">
      <c r="A22" t="s">
        <v>83</v>
      </c>
      <c r="B22" s="37" t="s">
        <v>41</v>
      </c>
      <c r="C22" s="38" t="str">
        <f>_xll.Assistant.XL.RIK_AC("INF02__;INF02@E=1,S=1031,G=0,T=0,P=0:@R=A,S=1000,V={0}:R=B,S=1022,V={1}:R=C,S=1001|1,V={2}:R=D,S=1023,V={3}:R=E,S=1044,V={4}:R=F,S=1012|3,V=&lt;&gt;Situation:",$G$1,C$2,$A22,C$3,$J$1)</f>
        <v/>
      </c>
      <c r="D22" s="38" t="str">
        <f>_xll.Assistant.XL.RIK_AC("INF02__;INF02@E=1,S=1031,G=0,T=0,P=0:@R=A,S=1000,V={0}:R=B,S=1022,V={1}:R=C,S=1001|1,V={2}:R=D,S=1023,V={3}:R=E,S=1044,V={4}:R=F,S=1012|3,V=&lt;&gt;Situation:",$G$1,D$2,$A22,D$3,$J$1)</f>
        <v/>
      </c>
      <c r="E22" s="39" t="e">
        <f t="shared" si="9"/>
        <v>#VALUE!</v>
      </c>
      <c r="F22" s="40" t="e">
        <f t="shared" si="10"/>
        <v>#VALUE!</v>
      </c>
      <c r="G22" s="41" t="s">
        <v>84</v>
      </c>
      <c r="H22" s="41"/>
      <c r="I22" s="41"/>
      <c r="J22" s="41"/>
      <c r="K22" s="41"/>
      <c r="L22" s="41"/>
      <c r="M22" s="38" t="str">
        <f>_xll.Assistant.XL.RIK_AC("INF02__;INF02@E=1,S=1031,G=0,T=0,P=0:@R=A,S=1000,V={0}:R=B,S=1022,V={1}:R=C,S=1001|1,V={2}:R=D,S=1023,V={3}:R=E,S=1044,V={4}:R=F,S=1012|3,V=&lt;&gt;Situation:",$G$1,M$2,$A22,M$3,$J$1)</f>
        <v/>
      </c>
      <c r="N22" s="38" t="str">
        <f>_xll.Assistant.XL.RIK_AC("INF02__;INF02@E=1,S=1031,G=0,T=0,P=0:@R=A,S=1000,V={0}:R=B,S=1022,V={1}:R=C,S=1001|1,V={2}:R=D,S=1023,V={3}:R=E,S=1044,V={4}:R=F,S=1012|3,V=&lt;&gt;Situation:",$G$1,$D$2,$A22,N$3,$J$1)</f>
        <v/>
      </c>
      <c r="O22" s="39" t="e">
        <f t="shared" si="11"/>
        <v>#VALUE!</v>
      </c>
      <c r="P22" s="40" t="e">
        <f t="shared" si="12"/>
        <v>#VALUE!</v>
      </c>
      <c r="Q22" t="str">
        <f>_xll.Assistant.XL.MASQUERLIGNESI(AND(C22=0,D22=0,M22=0,N22=0))</f>
        <v/>
      </c>
    </row>
    <row r="23" spans="1:17" ht="15" hidden="1" customHeight="1" x14ac:dyDescent="0.3">
      <c r="A23" t="s">
        <v>85</v>
      </c>
      <c r="B23" s="37" t="s">
        <v>41</v>
      </c>
      <c r="C23" s="38" t="str">
        <f>_xll.Assistant.XL.RIK_AC("INF02__;INF02@E=1,S=1031,G=0,T=0,P=0:@R=A,S=1000,V={0}:R=B,S=1022,V={1}:R=C,S=1001|1,V={2}:R=D,S=1023,V={3}:R=E,S=1044,V={4}:R=F,S=1012|3,V=&lt;&gt;Situation:",$G$1,C$2,$A23,C$3,$J$1)</f>
        <v/>
      </c>
      <c r="D23" s="38" t="str">
        <f>_xll.Assistant.XL.RIK_AC("INF02__;INF02@E=1,S=1031,G=0,T=0,P=0:@R=A,S=1000,V={0}:R=B,S=1022,V={1}:R=C,S=1001|1,V={2}:R=D,S=1023,V={3}:R=E,S=1044,V={4}:R=F,S=1012|3,V=&lt;&gt;Situation:",$G$1,D$2,$A23,D$3,$J$1)</f>
        <v/>
      </c>
      <c r="E23" s="39" t="e">
        <f t="shared" si="9"/>
        <v>#VALUE!</v>
      </c>
      <c r="F23" s="40" t="e">
        <f t="shared" si="10"/>
        <v>#VALUE!</v>
      </c>
      <c r="G23" s="41" t="s">
        <v>86</v>
      </c>
      <c r="H23" s="41"/>
      <c r="I23" s="41"/>
      <c r="J23" s="41"/>
      <c r="K23" s="41"/>
      <c r="L23" s="41"/>
      <c r="M23" s="38" t="str">
        <f>_xll.Assistant.XL.RIK_AC("INF02__;INF02@E=1,S=1031,G=0,T=0,P=0:@R=A,S=1000,V={0}:R=B,S=1022,V={1}:R=C,S=1001|1,V={2}:R=D,S=1023,V={3}:R=E,S=1044,V={4}:R=F,S=1012|3,V=&lt;&gt;Situation:",$G$1,M$2,$A23,M$3,$J$1)</f>
        <v/>
      </c>
      <c r="N23" s="38" t="str">
        <f>_xll.Assistant.XL.RIK_AC("INF02__;INF02@E=1,S=1031,G=0,T=0,P=0:@R=A,S=1000,V={0}:R=B,S=1022,V={1}:R=C,S=1001|1,V={2}:R=D,S=1023,V={3}:R=E,S=1044,V={4}:R=F,S=1012|3,V=&lt;&gt;Situation:",$G$1,$D$2,$A23,N$3,$J$1)</f>
        <v/>
      </c>
      <c r="O23" s="39" t="e">
        <f t="shared" si="11"/>
        <v>#VALUE!</v>
      </c>
      <c r="P23" s="40" t="e">
        <f t="shared" si="12"/>
        <v>#VALUE!</v>
      </c>
      <c r="Q23" t="str">
        <f>_xll.Assistant.XL.MASQUERLIGNESI(AND(C23=0,D23=0,M23=0,N23=0))</f>
        <v/>
      </c>
    </row>
    <row r="24" spans="1:17" ht="15" customHeight="1" x14ac:dyDescent="0.3">
      <c r="A24" t="s">
        <v>87</v>
      </c>
      <c r="B24" s="37" t="s">
        <v>41</v>
      </c>
      <c r="C24" s="38" t="str">
        <f>_xll.Assistant.XL.RIK_AC("INF02__;INF02@E=1,S=1031,G=0,T=0,P=0:@R=A,S=1000,V={0}:R=B,S=1022,V={1}:R=C,S=1001|1,V={2}:R=D,S=1023,V={3}:R=E,S=1044,V={4}:R=F,S=1012|3,V=&lt;&gt;Situation:",$G$1,C$2,$A24,C$3,$J$1)</f>
        <v/>
      </c>
      <c r="D24" s="38" t="str">
        <f>_xll.Assistant.XL.RIK_AC("INF02__;INF02@E=1,S=1031,G=0,T=0,P=0:@R=A,S=1000,V={0}:R=B,S=1022,V={1}:R=C,S=1001|1,V={2}:R=D,S=1023,V={3}:R=E,S=1044,V={4}:R=F,S=1012|3,V=&lt;&gt;Situation:",$G$1,D$2,$A24,D$3,$J$1)</f>
        <v/>
      </c>
      <c r="E24" s="39" t="e">
        <f t="shared" si="9"/>
        <v>#VALUE!</v>
      </c>
      <c r="F24" s="40" t="e">
        <f t="shared" si="10"/>
        <v>#VALUE!</v>
      </c>
      <c r="G24" s="41" t="s">
        <v>88</v>
      </c>
      <c r="H24" s="41"/>
      <c r="I24" s="41"/>
      <c r="J24" s="41"/>
      <c r="K24" s="41"/>
      <c r="L24" s="41"/>
      <c r="M24" s="38" t="str">
        <f>_xll.Assistant.XL.RIK_AC("INF02__;INF02@E=1,S=1031,G=0,T=0,P=0:@R=A,S=1000,V={0}:R=B,S=1022,V={1}:R=C,S=1001|1,V={2}:R=D,S=1023,V={3}:R=E,S=1044,V={4}:R=F,S=1012|3,V=&lt;&gt;Situation:",$G$1,M$2,$A24,M$3,$J$1)</f>
        <v/>
      </c>
      <c r="N24" s="38" t="str">
        <f>_xll.Assistant.XL.RIK_AC("INF02__;INF02@E=1,S=1031,G=0,T=0,P=0:@R=A,S=1000,V={0}:R=B,S=1022,V={1}:R=C,S=1001|1,V={2}:R=D,S=1023,V={3}:R=E,S=1044,V={4}:R=F,S=1012|3,V=&lt;&gt;Situation:",$G$1,$D$2,$A24,N$3,$J$1)</f>
        <v/>
      </c>
      <c r="O24" s="39" t="e">
        <f t="shared" si="11"/>
        <v>#VALUE!</v>
      </c>
      <c r="P24" s="40" t="e">
        <f t="shared" si="12"/>
        <v>#VALUE!</v>
      </c>
      <c r="Q24" t="str">
        <f>_xll.Assistant.XL.MASQUERLIGNESI(AND(C24=0,D24=0,M24=0,N24=0))</f>
        <v/>
      </c>
    </row>
    <row r="25" spans="1:17" ht="15" hidden="1" customHeight="1" x14ac:dyDescent="0.3">
      <c r="A25" t="s">
        <v>89</v>
      </c>
      <c r="B25" s="37" t="s">
        <v>41</v>
      </c>
      <c r="C25" s="38" t="str">
        <f>_xll.Assistant.XL.RIK_AC("INF02__;INF02@E=1,S=1031,G=0,T=0,P=0:@R=A,S=1000,V={0}:R=B,S=1022,V={1}:R=C,S=1001|1,V={2}:R=D,S=1023,V={3}:R=E,S=1044,V={4}:R=F,S=1012|3,V=&lt;&gt;Situation:",$G$1,C$2,$A25,C$3,$J$1)</f>
        <v/>
      </c>
      <c r="D25" s="38" t="str">
        <f>_xll.Assistant.XL.RIK_AC("INF02__;INF02@E=1,S=1031,G=0,T=0,P=0:@R=A,S=1000,V={0}:R=B,S=1022,V={1}:R=C,S=1001|1,V={2}:R=D,S=1023,V={3}:R=E,S=1044,V={4}:R=F,S=1012|3,V=&lt;&gt;Situation:",$G$1,D$2,$A25,D$3,$J$1)</f>
        <v/>
      </c>
      <c r="E25" s="39" t="e">
        <f t="shared" si="9"/>
        <v>#VALUE!</v>
      </c>
      <c r="F25" s="40" t="e">
        <f t="shared" si="10"/>
        <v>#VALUE!</v>
      </c>
      <c r="G25" s="41" t="s">
        <v>90</v>
      </c>
      <c r="H25" s="41"/>
      <c r="I25" s="41"/>
      <c r="J25" s="41"/>
      <c r="K25" s="41"/>
      <c r="L25" s="41"/>
      <c r="M25" s="38" t="str">
        <f>_xll.Assistant.XL.RIK_AC("INF02__;INF02@E=1,S=1031,G=0,T=0,P=0:@R=A,S=1000,V={0}:R=B,S=1022,V={1}:R=C,S=1001|1,V={2}:R=D,S=1023,V={3}:R=E,S=1044,V={4}:R=F,S=1012|3,V=&lt;&gt;Situation:",$G$1,M$2,$A25,M$3,$J$1)</f>
        <v/>
      </c>
      <c r="N25" s="38" t="str">
        <f>_xll.Assistant.XL.RIK_AC("INF02__;INF02@E=1,S=1031,G=0,T=0,P=0:@R=A,S=1000,V={0}:R=B,S=1022,V={1}:R=C,S=1001|1,V={2}:R=D,S=1023,V={3}:R=E,S=1044,V={4}:R=F,S=1012|3,V=&lt;&gt;Situation:",$G$1,$D$2,$A25,N$3,$J$1)</f>
        <v/>
      </c>
      <c r="O25" s="39" t="e">
        <f t="shared" si="11"/>
        <v>#VALUE!</v>
      </c>
      <c r="P25" s="40" t="e">
        <f t="shared" si="12"/>
        <v>#VALUE!</v>
      </c>
      <c r="Q25" t="str">
        <f>_xll.Assistant.XL.MASQUERLIGNESI(AND(C25=0,D25=0,M25=0,N25=0))</f>
        <v/>
      </c>
    </row>
    <row r="26" spans="1:17" ht="15" hidden="1" customHeight="1" x14ac:dyDescent="0.3">
      <c r="A26" t="s">
        <v>91</v>
      </c>
      <c r="B26" s="37" t="s">
        <v>41</v>
      </c>
      <c r="C26" s="38" t="str">
        <f>_xll.Assistant.XL.RIK_AC("INF02__;INF02@E=1,S=1031,G=0,T=0,P=0:@R=A,S=1000,V={0}:R=B,S=1022,V={1}:R=C,S=1001|1,V={2}:R=D,S=1023,V={3}:R=E,S=1044,V={4}:R=F,S=1012|3,V=&lt;&gt;Situation:",$G$1,C$2,$A26,C$3,$J$1)</f>
        <v/>
      </c>
      <c r="D26" s="38" t="str">
        <f>_xll.Assistant.XL.RIK_AC("INF02__;INF02@E=1,S=1031,G=0,T=0,P=0:@R=A,S=1000,V={0}:R=B,S=1022,V={1}:R=C,S=1001|1,V={2}:R=D,S=1023,V={3}:R=E,S=1044,V={4}:R=F,S=1012|3,V=&lt;&gt;Situation:",$G$1,D$2,$A26,D$3,$J$1)</f>
        <v/>
      </c>
      <c r="E26" s="39" t="e">
        <f t="shared" si="9"/>
        <v>#VALUE!</v>
      </c>
      <c r="F26" s="40" t="e">
        <f t="shared" si="10"/>
        <v>#VALUE!</v>
      </c>
      <c r="G26" s="41" t="s">
        <v>92</v>
      </c>
      <c r="H26" s="41"/>
      <c r="I26" s="41"/>
      <c r="J26" s="41"/>
      <c r="K26" s="41"/>
      <c r="L26" s="41"/>
      <c r="M26" s="38" t="str">
        <f>_xll.Assistant.XL.RIK_AC("INF02__;INF02@E=1,S=1031,G=0,T=0,P=0:@R=A,S=1000,V={0}:R=B,S=1022,V={1}:R=C,S=1001|1,V={2}:R=D,S=1023,V={3}:R=E,S=1044,V={4}:R=F,S=1012|3,V=&lt;&gt;Situation:",$G$1,M$2,$A26,M$3,$J$1)</f>
        <v/>
      </c>
      <c r="N26" s="38" t="str">
        <f>_xll.Assistant.XL.RIK_AC("INF02__;INF02@E=1,S=1031,G=0,T=0,P=0:@R=A,S=1000,V={0}:R=B,S=1022,V={1}:R=C,S=1001|1,V={2}:R=D,S=1023,V={3}:R=E,S=1044,V={4}:R=F,S=1012|3,V=&lt;&gt;Situation:",$G$1,$D$2,$A26,N$3,$J$1)</f>
        <v/>
      </c>
      <c r="O26" s="39" t="e">
        <f t="shared" si="11"/>
        <v>#VALUE!</v>
      </c>
      <c r="P26" s="40" t="e">
        <f t="shared" si="12"/>
        <v>#VALUE!</v>
      </c>
      <c r="Q26" t="str">
        <f>_xll.Assistant.XL.MASQUERLIGNESI(AND(C26=0,D26=0,M26=0,N26=0))</f>
        <v/>
      </c>
    </row>
    <row r="27" spans="1:17" ht="15" customHeight="1" x14ac:dyDescent="0.3">
      <c r="A27" t="s">
        <v>93</v>
      </c>
      <c r="B27" s="37" t="s">
        <v>41</v>
      </c>
      <c r="C27" s="38" t="str">
        <f>_xll.Assistant.XL.RIK_AC("INF02__;INF02@E=1,S=1031,G=0,T=0,P=0:@R=A,S=1000,V={0}:R=B,S=1022,V={1}:R=C,S=1001|1,V={2}:R=D,S=1023,V={3}:R=E,S=1044,V={4}:R=F,S=1012|3,V=&lt;&gt;Situation:",$G$1,C$2,$A27,C$3,$J$1)</f>
        <v/>
      </c>
      <c r="D27" s="38" t="str">
        <f>_xll.Assistant.XL.RIK_AC("INF02__;INF02@E=1,S=1031,G=0,T=0,P=0:@R=A,S=1000,V={0}:R=B,S=1022,V={1}:R=C,S=1001|1,V={2}:R=D,S=1023,V={3}:R=E,S=1044,V={4}:R=F,S=1012|3,V=&lt;&gt;Situation:",$G$1,D$2,$A27,D$3,$J$1)</f>
        <v/>
      </c>
      <c r="E27" s="39" t="e">
        <f t="shared" si="9"/>
        <v>#VALUE!</v>
      </c>
      <c r="F27" s="40" t="e">
        <f t="shared" si="10"/>
        <v>#VALUE!</v>
      </c>
      <c r="G27" s="41" t="s">
        <v>94</v>
      </c>
      <c r="H27" s="41"/>
      <c r="I27" s="41"/>
      <c r="J27" s="41"/>
      <c r="K27" s="41"/>
      <c r="L27" s="41"/>
      <c r="M27" s="38" t="str">
        <f>_xll.Assistant.XL.RIK_AC("INF02__;INF02@E=1,S=1031,G=0,T=0,P=0:@R=A,S=1000,V={0}:R=B,S=1022,V={1}:R=C,S=1001|1,V={2}:R=D,S=1023,V={3}:R=E,S=1044,V={4}:R=F,S=1012|3,V=&lt;&gt;Situation:",$G$1,M$2,$A27,M$3,$J$1)</f>
        <v/>
      </c>
      <c r="N27" s="38" t="str">
        <f>_xll.Assistant.XL.RIK_AC("INF02__;INF02@E=1,S=1031,G=0,T=0,P=0:@R=A,S=1000,V={0}:R=B,S=1022,V={1}:R=C,S=1001|1,V={2}:R=D,S=1023,V={3}:R=E,S=1044,V={4}:R=F,S=1012|3,V=&lt;&gt;Situation:",$G$1,$D$2,$A27,N$3,$J$1)</f>
        <v/>
      </c>
      <c r="O27" s="39" t="e">
        <f t="shared" si="11"/>
        <v>#VALUE!</v>
      </c>
      <c r="P27" s="40" t="e">
        <f t="shared" si="12"/>
        <v>#VALUE!</v>
      </c>
      <c r="Q27" t="str">
        <f>_xll.Assistant.XL.MASQUERLIGNESI(AND(C27=0,D27=0,M27=0,N27=0))</f>
        <v/>
      </c>
    </row>
    <row r="28" spans="1:17" ht="15" x14ac:dyDescent="0.3">
      <c r="B28" s="37" t="s">
        <v>41</v>
      </c>
      <c r="C28" s="42">
        <f>SUM(C16:C27)</f>
        <v>0</v>
      </c>
      <c r="D28" s="42">
        <f>SUM(D16:D27)</f>
        <v>0</v>
      </c>
      <c r="E28" s="43"/>
      <c r="F28" s="44"/>
      <c r="G28" s="45" t="s">
        <v>95</v>
      </c>
      <c r="H28" s="45"/>
      <c r="I28" s="45"/>
      <c r="J28" s="45"/>
      <c r="K28" s="45"/>
      <c r="L28" s="45"/>
      <c r="M28" s="42">
        <f>SUM(M16:M27)</f>
        <v>0</v>
      </c>
      <c r="N28" s="42">
        <f>SUM(N16:N27)</f>
        <v>0</v>
      </c>
      <c r="O28" s="43"/>
      <c r="P28" s="44"/>
    </row>
    <row r="29" spans="1:17" ht="15" x14ac:dyDescent="0.3">
      <c r="B29" s="37" t="s">
        <v>41</v>
      </c>
      <c r="C29" s="46">
        <f>C15+C28</f>
        <v>0</v>
      </c>
      <c r="D29" s="46">
        <f>D15+D28</f>
        <v>0</v>
      </c>
      <c r="E29" s="47"/>
      <c r="F29" s="36"/>
      <c r="G29" s="48" t="s">
        <v>96</v>
      </c>
      <c r="H29" s="48"/>
      <c r="I29" s="48"/>
      <c r="J29" s="48"/>
      <c r="K29" s="48"/>
      <c r="L29" s="48"/>
      <c r="M29" s="46">
        <f>M15+M28</f>
        <v>0</v>
      </c>
      <c r="N29" s="46">
        <f>N15+N28</f>
        <v>0</v>
      </c>
      <c r="O29" s="47"/>
      <c r="P29" s="36"/>
    </row>
    <row r="30" spans="1:17" ht="15.6" hidden="1" x14ac:dyDescent="0.3">
      <c r="A30" t="s">
        <v>97</v>
      </c>
      <c r="B30" s="37" t="s">
        <v>41</v>
      </c>
      <c r="C30" s="38" t="str">
        <f>_xll.Assistant.XL.RIK_AC("INF02__;INF02@E=1,S=1031,G=0,T=0,P=0:@R=A,S=1000,V={0}:R=B,S=1022,V={1}:R=C,S=1001|1,V={2}:R=D,S=1023,V={3}:R=E,S=1044,V={4}:R=F,S=1012|3,V=&lt;&gt;Situation:",$G$1,C$2,$A30,C$3,$J$1)</f>
        <v/>
      </c>
      <c r="D30" s="38" t="str">
        <f>_xll.Assistant.XL.RIK_AC("INF02__;INF02@E=1,S=1031,G=0,T=0,P=0:@R=A,S=1000,V={0}:R=B,S=1022,V={1}:R=C,S=1001|1,V={2}:R=D,S=1023,V={3}:R=E,S=1044,V={4}:R=F,S=1012|3,V=&lt;&gt;Situation:",$G$1,D$2,$A30,D$3,$J$1)</f>
        <v/>
      </c>
      <c r="E30" s="39" t="e">
        <f t="shared" ref="E30:E37" si="13">C30-D30</f>
        <v>#VALUE!</v>
      </c>
      <c r="F30" s="40" t="e">
        <f t="shared" ref="F30:F37" si="14">IF(D30=0,0,(C30-D30)/D30)</f>
        <v>#VALUE!</v>
      </c>
      <c r="G30" s="41" t="s">
        <v>98</v>
      </c>
      <c r="H30" s="41"/>
      <c r="I30" s="41"/>
      <c r="J30" s="41"/>
      <c r="K30" s="41"/>
      <c r="L30" s="41"/>
      <c r="M30" s="38" t="str">
        <f>_xll.Assistant.XL.RIK_AC("INF02__;INF02@E=1,S=1031,G=0,T=0,P=0:@R=A,S=1000,V={0}:R=B,S=1022,V={1}:R=C,S=1001|1,V={2}:R=D,S=1023,V={3}:R=E,S=1044,V={4}:R=F,S=1012|3,V=&lt;&gt;Situation:",$G$1,M$2,$A30,M$3,$J$1)</f>
        <v/>
      </c>
      <c r="N30" s="38" t="str">
        <f>_xll.Assistant.XL.RIK_AC("INF02__;INF02@E=1,S=1031,G=0,T=0,P=0:@R=A,S=1000,V={0}:R=B,S=1022,V={1}:R=C,S=1001|1,V={2}:R=D,S=1023,V={3}:R=E,S=1044,V={4}:R=F,S=1012|3,V=&lt;&gt;Situation:",$G$1,$D$2,$A30,N$3,$J$1)</f>
        <v/>
      </c>
      <c r="O30" s="39" t="e">
        <f t="shared" ref="O30:O37" si="15">M30-N30</f>
        <v>#VALUE!</v>
      </c>
      <c r="P30" s="40" t="e">
        <f t="shared" ref="P30:P37" si="16">IF(N30=0,0,(M30-N30)/N30)</f>
        <v>#VALUE!</v>
      </c>
      <c r="Q30" t="str">
        <f>_xll.Assistant.XL.MASQUERLIGNESI(AND(C30=0,D30=0,M30=0,N30=0))</f>
        <v/>
      </c>
    </row>
    <row r="31" spans="1:17" ht="15.6" hidden="1" x14ac:dyDescent="0.3">
      <c r="A31" t="s">
        <v>99</v>
      </c>
      <c r="B31" s="37" t="s">
        <v>41</v>
      </c>
      <c r="C31" s="38" t="str">
        <f>_xll.Assistant.XL.RIK_AC("INF02__;INF02@E=1,S=1031,G=0,T=0,P=0:@R=A,S=1000,V={0}:R=B,S=1022,V={1}:R=C,S=1001|1,V={2}:R=D,S=1023,V={3}:R=E,S=1044,V={4}:R=F,S=1012|3,V=&lt;&gt;Situation:",$G$1,C$2,$A31,C$3,$J$1)</f>
        <v/>
      </c>
      <c r="D31" s="38" t="str">
        <f>_xll.Assistant.XL.RIK_AC("INF02__;INF02@E=1,S=1031,G=0,T=0,P=0:@R=A,S=1000,V={0}:R=B,S=1022,V={1}:R=C,S=1001|1,V={2}:R=D,S=1023,V={3}:R=E,S=1044,V={4}:R=F,S=1012|3,V=&lt;&gt;Situation:",$G$1,D$2,$A31,D$3,$J$1)</f>
        <v/>
      </c>
      <c r="E31" s="39" t="e">
        <f t="shared" si="13"/>
        <v>#VALUE!</v>
      </c>
      <c r="F31" s="40" t="e">
        <f t="shared" si="14"/>
        <v>#VALUE!</v>
      </c>
      <c r="G31" s="41" t="s">
        <v>100</v>
      </c>
      <c r="H31" s="41"/>
      <c r="I31" s="41"/>
      <c r="J31" s="41"/>
      <c r="K31" s="41"/>
      <c r="L31" s="41"/>
      <c r="M31" s="38" t="str">
        <f>_xll.Assistant.XL.RIK_AC("INF02__;INF02@E=1,S=1031,G=0,T=0,P=0:@R=A,S=1000,V={0}:R=B,S=1022,V={1}:R=C,S=1001|1,V={2}:R=D,S=1023,V={3}:R=E,S=1044,V={4}:R=F,S=1012|3,V=&lt;&gt;Situation:",$G$1,M$2,$A31,M$3,$J$1)</f>
        <v/>
      </c>
      <c r="N31" s="38" t="str">
        <f>_xll.Assistant.XL.RIK_AC("INF02__;INF02@E=1,S=1031,G=0,T=0,P=0:@R=A,S=1000,V={0}:R=B,S=1022,V={1}:R=C,S=1001|1,V={2}:R=D,S=1023,V={3}:R=E,S=1044,V={4}:R=F,S=1012|3,V=&lt;&gt;Situation:",$G$1,$D$2,$A31,N$3,$J$1)</f>
        <v/>
      </c>
      <c r="O31" s="39" t="e">
        <f t="shared" si="15"/>
        <v>#VALUE!</v>
      </c>
      <c r="P31" s="40" t="e">
        <f t="shared" si="16"/>
        <v>#VALUE!</v>
      </c>
      <c r="Q31" t="str">
        <f>_xll.Assistant.XL.MASQUERLIGNESI(AND(C31=0,D31=0,M31=0,N31=0))</f>
        <v/>
      </c>
    </row>
    <row r="32" spans="1:17" ht="15.6" hidden="1" x14ac:dyDescent="0.3">
      <c r="A32" t="s">
        <v>101</v>
      </c>
      <c r="B32" s="37" t="s">
        <v>41</v>
      </c>
      <c r="C32" s="38" t="str">
        <f>_xll.Assistant.XL.RIK_AC("INF02__;INF02@E=1,S=1031,G=0,T=0,P=0:@R=A,S=1000,V={0}:R=B,S=1022,V={1}:R=C,S=1001|1,V={2}:R=D,S=1023,V={3}:R=E,S=1044,V={4}:R=F,S=1012|3,V=&lt;&gt;Situation:",$G$1,C$2,$A32,C$3,$J$1)</f>
        <v/>
      </c>
      <c r="D32" s="38" t="str">
        <f>_xll.Assistant.XL.RIK_AC("INF02__;INF02@E=1,S=1031,G=0,T=0,P=0:@R=A,S=1000,V={0}:R=B,S=1022,V={1}:R=C,S=1001|1,V={2}:R=D,S=1023,V={3}:R=E,S=1044,V={4}:R=F,S=1012|3,V=&lt;&gt;Situation:",$G$1,D$2,$A32,D$3,$J$1)</f>
        <v/>
      </c>
      <c r="E32" s="39" t="e">
        <f t="shared" si="13"/>
        <v>#VALUE!</v>
      </c>
      <c r="F32" s="40" t="e">
        <f t="shared" si="14"/>
        <v>#VALUE!</v>
      </c>
      <c r="G32" s="41" t="s">
        <v>102</v>
      </c>
      <c r="H32" s="41"/>
      <c r="I32" s="41"/>
      <c r="J32" s="41"/>
      <c r="K32" s="41"/>
      <c r="L32" s="41"/>
      <c r="M32" s="38" t="str">
        <f>_xll.Assistant.XL.RIK_AC("INF02__;INF02@E=1,S=1031,G=0,T=0,P=0:@R=A,S=1000,V={0}:R=B,S=1022,V={1}:R=C,S=1001|1,V={2}:R=D,S=1023,V={3}:R=E,S=1044,V={4}:R=F,S=1012|3,V=&lt;&gt;Situation:",$G$1,M$2,$A32,M$3,$J$1)</f>
        <v/>
      </c>
      <c r="N32" s="38" t="str">
        <f>_xll.Assistant.XL.RIK_AC("INF02__;INF02@E=1,S=1031,G=0,T=0,P=0:@R=A,S=1000,V={0}:R=B,S=1022,V={1}:R=C,S=1001|1,V={2}:R=D,S=1023,V={3}:R=E,S=1044,V={4}:R=F,S=1012|3,V=&lt;&gt;Situation:",$G$1,$D$2,$A32,N$3,$J$1)</f>
        <v/>
      </c>
      <c r="O32" s="39" t="e">
        <f t="shared" si="15"/>
        <v>#VALUE!</v>
      </c>
      <c r="P32" s="40" t="e">
        <f t="shared" si="16"/>
        <v>#VALUE!</v>
      </c>
      <c r="Q32" t="str">
        <f>_xll.Assistant.XL.MASQUERLIGNESI(AND(C32=0,D32=0,M32=0,N32=0))</f>
        <v/>
      </c>
    </row>
    <row r="33" spans="1:17" ht="15.6" hidden="1" x14ac:dyDescent="0.3">
      <c r="A33" t="s">
        <v>103</v>
      </c>
      <c r="B33" s="37" t="s">
        <v>41</v>
      </c>
      <c r="C33" s="38" t="str">
        <f>_xll.Assistant.XL.RIK_AC("INF02__;INF02@E=1,S=1031,G=0,T=0,P=0:@R=A,S=1000,V={0}:R=B,S=1022,V={1}:R=C,S=1001|1,V={2}:R=D,S=1023,V={3}:R=E,S=1044,V={4}:R=F,S=1012|3,V=&lt;&gt;Situation:",$G$1,C$2,$A33,C$3,$J$1)</f>
        <v/>
      </c>
      <c r="D33" s="38" t="str">
        <f>_xll.Assistant.XL.RIK_AC("INF02__;INF02@E=1,S=1031,G=0,T=0,P=0:@R=A,S=1000,V={0}:R=B,S=1022,V={1}:R=C,S=1001|1,V={2}:R=D,S=1023,V={3}:R=E,S=1044,V={4}:R=F,S=1012|3,V=&lt;&gt;Situation:",$G$1,D$2,$A33,D$3,$J$1)</f>
        <v/>
      </c>
      <c r="E33" s="39" t="e">
        <f t="shared" si="13"/>
        <v>#VALUE!</v>
      </c>
      <c r="F33" s="40" t="e">
        <f t="shared" si="14"/>
        <v>#VALUE!</v>
      </c>
      <c r="G33" s="41" t="s">
        <v>104</v>
      </c>
      <c r="H33" s="41"/>
      <c r="I33" s="41"/>
      <c r="J33" s="41"/>
      <c r="K33" s="41"/>
      <c r="L33" s="41"/>
      <c r="M33" s="38" t="str">
        <f>_xll.Assistant.XL.RIK_AC("INF02__;INF02@E=1,S=1031,G=0,T=0,P=0:@R=A,S=1000,V={0}:R=B,S=1022,V={1}:R=C,S=1001|1,V={2}:R=D,S=1023,V={3}:R=E,S=1044,V={4}:R=F,S=1012|3,V=&lt;&gt;Situation:",$G$1,M$2,$A33,M$3,$J$1)</f>
        <v/>
      </c>
      <c r="N33" s="38" t="str">
        <f>_xll.Assistant.XL.RIK_AC("INF02__;INF02@E=1,S=1031,G=0,T=0,P=0:@R=A,S=1000,V={0}:R=B,S=1022,V={1}:R=C,S=1001|1,V={2}:R=D,S=1023,V={3}:R=E,S=1044,V={4}:R=F,S=1012|3,V=&lt;&gt;Situation:",$G$1,$D$2,$A33,N$3,$J$1)</f>
        <v/>
      </c>
      <c r="O33" s="39" t="e">
        <f t="shared" si="15"/>
        <v>#VALUE!</v>
      </c>
      <c r="P33" s="40" t="e">
        <f t="shared" si="16"/>
        <v>#VALUE!</v>
      </c>
      <c r="Q33" t="str">
        <f>_xll.Assistant.XL.MASQUERLIGNESI(AND(C33=0,D33=0,M33=0,N33=0))</f>
        <v/>
      </c>
    </row>
    <row r="34" spans="1:17" ht="15.6" x14ac:dyDescent="0.3">
      <c r="A34" t="s">
        <v>105</v>
      </c>
      <c r="B34" s="37" t="s">
        <v>41</v>
      </c>
      <c r="C34" s="38" t="str">
        <f>_xll.Assistant.XL.RIK_AC("INF02__;INF02@E=1,S=1031,G=0,T=0,P=0:@R=A,S=1000,V={0}:R=B,S=1022,V={1}:R=C,S=1001|1,V={2}:R=D,S=1023,V={3}:R=E,S=1044,V={4}:R=F,S=1012|3,V=&lt;&gt;Situation:",$G$1,C$2,$A34,C$3,$J$1)</f>
        <v/>
      </c>
      <c r="D34" s="38" t="str">
        <f>_xll.Assistant.XL.RIK_AC("INF02__;INF02@E=1,S=1031,G=0,T=0,P=0:@R=A,S=1000,V={0}:R=B,S=1022,V={1}:R=C,S=1001|1,V={2}:R=D,S=1023,V={3}:R=E,S=1044,V={4}:R=F,S=1012|3,V=&lt;&gt;Situation:",$G$1,D$2,$A34,D$3,$J$1)</f>
        <v/>
      </c>
      <c r="E34" s="39" t="e">
        <f t="shared" si="13"/>
        <v>#VALUE!</v>
      </c>
      <c r="F34" s="40" t="e">
        <f t="shared" si="14"/>
        <v>#VALUE!</v>
      </c>
      <c r="G34" s="41" t="s">
        <v>106</v>
      </c>
      <c r="H34" s="41"/>
      <c r="I34" s="41"/>
      <c r="J34" s="41"/>
      <c r="K34" s="41"/>
      <c r="L34" s="41"/>
      <c r="M34" s="38" t="str">
        <f>_xll.Assistant.XL.RIK_AC("INF02__;INF02@E=1,S=1031,G=0,T=0,P=0:@R=A,S=1000,V={0}:R=B,S=1022,V={1}:R=C,S=1001|1,V={2}:R=D,S=1023,V={3}:R=E,S=1044,V={4}:R=F,S=1012|3,V=&lt;&gt;Situation:",$G$1,M$2,$A34,M$3,$J$1)</f>
        <v/>
      </c>
      <c r="N34" s="38" t="str">
        <f>_xll.Assistant.XL.RIK_AC("INF02__;INF02@E=1,S=1031,G=0,T=0,P=0:@R=A,S=1000,V={0}:R=B,S=1022,V={1}:R=C,S=1001|1,V={2}:R=D,S=1023,V={3}:R=E,S=1044,V={4}:R=F,S=1012|3,V=&lt;&gt;Situation:",$G$1,$D$2,$A34,N$3,$J$1)</f>
        <v/>
      </c>
      <c r="O34" s="39" t="e">
        <f t="shared" si="15"/>
        <v>#VALUE!</v>
      </c>
      <c r="P34" s="40" t="e">
        <f t="shared" si="16"/>
        <v>#VALUE!</v>
      </c>
      <c r="Q34" t="str">
        <f>_xll.Assistant.XL.MASQUERLIGNESI(AND(C34=0,D34=0,M34=0,N34=0))</f>
        <v/>
      </c>
    </row>
    <row r="35" spans="1:17" ht="15.6" hidden="1" x14ac:dyDescent="0.3">
      <c r="A35" t="s">
        <v>107</v>
      </c>
      <c r="B35" s="37" t="s">
        <v>41</v>
      </c>
      <c r="C35" s="38" t="str">
        <f>_xll.Assistant.XL.RIK_AC("INF02__;INF02@E=1,S=1031,G=0,T=0,P=0:@R=A,S=1000,V={0}:R=B,S=1022,V={1}:R=C,S=1001|1,V={2}:R=D,S=1023,V={3}:R=E,S=1044,V={4}:R=F,S=1012|3,V=&lt;&gt;Situation:",$G$1,C$2,$A35,C$3,$J$1)</f>
        <v/>
      </c>
      <c r="D35" s="38" t="str">
        <f>_xll.Assistant.XL.RIK_AC("INF02__;INF02@E=1,S=1031,G=0,T=0,P=0:@R=A,S=1000,V={0}:R=B,S=1022,V={1}:R=C,S=1001|1,V={2}:R=D,S=1023,V={3}:R=E,S=1044,V={4}:R=F,S=1012|3,V=&lt;&gt;Situation:",$G$1,D$2,$A35,D$3,$J$1)</f>
        <v/>
      </c>
      <c r="E35" s="39" t="e">
        <f t="shared" si="13"/>
        <v>#VALUE!</v>
      </c>
      <c r="F35" s="40" t="e">
        <f t="shared" si="14"/>
        <v>#VALUE!</v>
      </c>
      <c r="G35" s="41" t="s">
        <v>108</v>
      </c>
      <c r="H35" s="41"/>
      <c r="I35" s="41"/>
      <c r="J35" s="41"/>
      <c r="K35" s="41"/>
      <c r="L35" s="41"/>
      <c r="M35" s="38" t="str">
        <f>_xll.Assistant.XL.RIK_AC("INF02__;INF02@E=1,S=1031,G=0,T=0,P=0:@R=A,S=1000,V={0}:R=B,S=1022,V={1}:R=C,S=1001|1,V={2}:R=D,S=1023,V={3}:R=E,S=1044,V={4}:R=F,S=1012|3,V=&lt;&gt;Situation:",$G$1,M$2,$A35,M$3,$J$1)</f>
        <v/>
      </c>
      <c r="N35" s="38" t="str">
        <f>_xll.Assistant.XL.RIK_AC("INF02__;INF02@E=1,S=1031,G=0,T=0,P=0:@R=A,S=1000,V={0}:R=B,S=1022,V={1}:R=C,S=1001|1,V={2}:R=D,S=1023,V={3}:R=E,S=1044,V={4}:R=F,S=1012|3,V=&lt;&gt;Situation:",$G$1,$D$2,$A35,N$3,$J$1)</f>
        <v/>
      </c>
      <c r="O35" s="39" t="e">
        <f t="shared" si="15"/>
        <v>#VALUE!</v>
      </c>
      <c r="P35" s="40" t="e">
        <f t="shared" si="16"/>
        <v>#VALUE!</v>
      </c>
      <c r="Q35" t="str">
        <f>_xll.Assistant.XL.MASQUERLIGNESI(AND(C35=0,D35=0,M35=0,N35=0))</f>
        <v/>
      </c>
    </row>
    <row r="36" spans="1:17" ht="15.6" hidden="1" x14ac:dyDescent="0.3">
      <c r="A36" t="s">
        <v>109</v>
      </c>
      <c r="B36" s="37"/>
      <c r="C36" s="38" t="str">
        <f>_xll.Assistant.XL.RIK_AC("INF02__;INF02@E=1,S=1031,G=0,T=0,P=0:@R=A,S=1000,V={0}:R=B,S=1022,V={1}:R=C,S=1001|1,V={2}:R=D,S=1023,V={3}:R=E,S=1044,V={4}:R=F,S=1012|3,V=&lt;&gt;Situation:",$G$1,C$2,$A36,C$3,$J$1)</f>
        <v/>
      </c>
      <c r="D36" s="38" t="str">
        <f>_xll.Assistant.XL.RIK_AC("INF02__;INF02@E=1,S=1031,G=0,T=0,P=0:@R=A,S=1000,V={0}:R=B,S=1022,V={1}:R=C,S=1001|1,V={2}:R=D,S=1023,V={3}:R=E,S=1044,V={4}:R=F,S=1012|3,V=&lt;&gt;Situation:",$G$1,D$2,$A36,D$3,$J$1)</f>
        <v/>
      </c>
      <c r="E36" s="39" t="e">
        <f t="shared" si="13"/>
        <v>#VALUE!</v>
      </c>
      <c r="F36" s="40" t="e">
        <f t="shared" si="14"/>
        <v>#VALUE!</v>
      </c>
      <c r="G36" s="41" t="s">
        <v>110</v>
      </c>
      <c r="H36" s="41"/>
      <c r="I36" s="41"/>
      <c r="J36" s="41"/>
      <c r="K36" s="41"/>
      <c r="L36" s="41"/>
      <c r="M36" s="38" t="str">
        <f>_xll.Assistant.XL.RIK_AC("INF02__;INF02@E=1,S=1031,G=0,T=0,P=0:@R=A,S=1000,V={0}:R=B,S=1022,V={1}:R=C,S=1001|1,V={2}:R=D,S=1023,V={3}:R=E,S=1044,V={4}:R=F,S=1012|3,V=&lt;&gt;Situation:",$G$1,M$2,$A36,M$3,$J$1)</f>
        <v/>
      </c>
      <c r="N36" s="38" t="str">
        <f>_xll.Assistant.XL.RIK_AC("INF02__;INF02@E=1,S=1031,G=0,T=0,P=0:@R=A,S=1000,V={0}:R=B,S=1022,V={1}:R=C,S=1001|1,V={2}:R=D,S=1023,V={3}:R=E,S=1044,V={4}:R=F,S=1012|3,V=&lt;&gt;Situation:",$G$1,$D$2,$A36,N$3,$J$1)</f>
        <v/>
      </c>
      <c r="O36" s="39" t="e">
        <f t="shared" si="15"/>
        <v>#VALUE!</v>
      </c>
      <c r="P36" s="40" t="e">
        <f t="shared" si="16"/>
        <v>#VALUE!</v>
      </c>
      <c r="Q36" t="str">
        <f>_xll.Assistant.XL.MASQUERLIGNESI(AND(C36=0,D36=0,M36=0,N36=0))</f>
        <v/>
      </c>
    </row>
    <row r="37" spans="1:17" ht="15.6" x14ac:dyDescent="0.3">
      <c r="A37" t="s">
        <v>111</v>
      </c>
      <c r="B37" s="37"/>
      <c r="C37" s="38" t="str">
        <f>_xll.Assistant.XL.RIK_AC("INF02__;INF02@E=1,S=1031,G=0,T=0,P=0:@R=A,S=1000,V={0}:R=B,S=1022,V={1}:R=C,S=1001|1,V={2}:R=D,S=1023,V={3}:R=E,S=1044,V={4}:R=F,S=1012|3,V=&lt;&gt;Situation:",$G$1,C$2,$A37,C$3,$J$1)</f>
        <v/>
      </c>
      <c r="D37" s="38" t="str">
        <f>_xll.Assistant.XL.RIK_AC("INF02__;INF02@E=1,S=1031,G=0,T=0,P=0:@R=A,S=1000,V={0}:R=B,S=1022,V={1}:R=C,S=1001|1,V={2}:R=D,S=1023,V={3}:R=E,S=1044,V={4}:R=F,S=1012|3,V=&lt;&gt;Situation:",$G$1,D$2,$A37,D$3,$J$1)</f>
        <v/>
      </c>
      <c r="E37" s="39" t="e">
        <f t="shared" si="13"/>
        <v>#VALUE!</v>
      </c>
      <c r="F37" s="40" t="e">
        <f t="shared" si="14"/>
        <v>#VALUE!</v>
      </c>
      <c r="G37" s="41" t="s">
        <v>112</v>
      </c>
      <c r="H37" s="41"/>
      <c r="I37" s="41"/>
      <c r="J37" s="41"/>
      <c r="K37" s="41"/>
      <c r="L37" s="41"/>
      <c r="M37" s="38" t="str">
        <f>_xll.Assistant.XL.RIK_AC("INF02__;INF02@E=1,S=1031,G=0,T=0,P=0:@R=A,S=1000,V={0}:R=B,S=1022,V={1}:R=C,S=1001|1,V={2}:R=D,S=1023,V={3}:R=E,S=1044,V={4}:R=F,S=1012|3,V=&lt;&gt;Situation:",$G$1,M$2,$A37,M$3,$J$1)</f>
        <v/>
      </c>
      <c r="N37" s="38" t="str">
        <f>_xll.Assistant.XL.RIK_AC("INF02__;INF02@E=1,S=1031,G=0,T=0,P=0:@R=A,S=1000,V={0}:R=B,S=1022,V={1}:R=C,S=1001|1,V={2}:R=D,S=1023,V={3}:R=E,S=1044,V={4}:R=F,S=1012|3,V=&lt;&gt;Situation:",$G$1,$D$2,$A37,N$3,$J$1)</f>
        <v/>
      </c>
      <c r="O37" s="39" t="e">
        <f t="shared" si="15"/>
        <v>#VALUE!</v>
      </c>
      <c r="P37" s="40" t="e">
        <f t="shared" si="16"/>
        <v>#VALUE!</v>
      </c>
      <c r="Q37" t="str">
        <f>_xll.Assistant.XL.MASQUERLIGNESI(AND(C37=0,D37=0,M37=0,N37=0))</f>
        <v/>
      </c>
    </row>
    <row r="38" spans="1:17" ht="15" x14ac:dyDescent="0.3">
      <c r="B38" s="37" t="s">
        <v>41</v>
      </c>
      <c r="C38" s="42">
        <f>SUM(C32:C36)</f>
        <v>0</v>
      </c>
      <c r="D38" s="42">
        <f>SUM(D32:D36)</f>
        <v>0</v>
      </c>
      <c r="E38" s="43"/>
      <c r="F38" s="44"/>
      <c r="G38" s="45" t="s">
        <v>113</v>
      </c>
      <c r="H38" s="45"/>
      <c r="I38" s="45"/>
      <c r="J38" s="45"/>
      <c r="K38" s="45"/>
      <c r="L38" s="45"/>
      <c r="M38" s="42">
        <f>SUM(M32:M36)</f>
        <v>0</v>
      </c>
      <c r="N38" s="42">
        <f>SUM(N32:N36)</f>
        <v>0</v>
      </c>
      <c r="O38" s="43"/>
      <c r="P38" s="44"/>
    </row>
    <row r="39" spans="1:17" ht="15.6" x14ac:dyDescent="0.3">
      <c r="A39" t="s">
        <v>114</v>
      </c>
      <c r="B39" s="37" t="s">
        <v>41</v>
      </c>
      <c r="C39" s="38" t="str">
        <f>_xll.Assistant.XL.RIK_AC("INF02__;INF02@E=1,S=1031,G=0,T=0,P=0:@R=A,S=1000,V={0}:R=B,S=1022,V={1}:R=C,S=1001|1,V={2}:R=D,S=1023,V={3}:R=E,S=1044,V={4}:R=F,S=1012|3,V=&lt;&gt;Situation:",$G$1,C$2,$A39,C$3,$J$1)</f>
        <v/>
      </c>
      <c r="D39" s="38" t="str">
        <f>_xll.Assistant.XL.RIK_AC("INF02__;INF02@E=1,S=1031,G=0,T=0,P=0:@R=A,S=1000,V={0}:R=B,S=1022,V={1}:R=C,S=1001|1,V={2}:R=D,S=1023,V={3}:R=E,S=1044,V={4}:R=F,S=1012|3,V=&lt;&gt;Situation:",$G$1,D$2,$A39,D$3,$J$1)</f>
        <v/>
      </c>
      <c r="E39" s="39" t="e">
        <f t="shared" ref="E39:E42" si="17">C39-D39</f>
        <v>#VALUE!</v>
      </c>
      <c r="F39" s="40" t="e">
        <f t="shared" ref="F39:F42" si="18">IF(D39=0,0,(C39-D39)/D39)</f>
        <v>#VALUE!</v>
      </c>
      <c r="G39" s="41" t="s">
        <v>115</v>
      </c>
      <c r="H39" s="41"/>
      <c r="I39" s="41"/>
      <c r="J39" s="41"/>
      <c r="K39" s="41"/>
      <c r="L39" s="41"/>
      <c r="M39" s="38" t="str">
        <f>_xll.Assistant.XL.RIK_AC("INF02__;INF02@E=1,S=1031,G=0,T=0,P=0:@R=A,S=1000,V={0}:R=B,S=1022,V={1}:R=C,S=1001|1,V={2}:R=D,S=1023,V={3}:R=E,S=1044,V={4}:R=F,S=1012|3,V=&lt;&gt;Situation:",$G$1,M$2,$A39,M$3,$J$1)</f>
        <v/>
      </c>
      <c r="N39" s="38" t="str">
        <f>_xll.Assistant.XL.RIK_AC("INF02__;INF02@E=1,S=1031,G=0,T=0,P=0:@R=A,S=1000,V={0}:R=B,S=1022,V={1}:R=C,S=1001|1,V={2}:R=D,S=1023,V={3}:R=E,S=1044,V={4}:R=F,S=1012|3,V=&lt;&gt;Situation:",$G$1,$D$2,$A39,N$3,$J$1)</f>
        <v/>
      </c>
      <c r="O39" s="39" t="e">
        <f t="shared" ref="O39:O42" si="19">M39-N39</f>
        <v>#VALUE!</v>
      </c>
      <c r="P39" s="40" t="e">
        <f t="shared" ref="P39:P42" si="20">IF(N39=0,0,(M39-N39)/N39)</f>
        <v>#VALUE!</v>
      </c>
      <c r="Q39" t="str">
        <f>_xll.Assistant.XL.MASQUERLIGNESI(AND(C39=0,D39=0,M39=0,N39=0))</f>
        <v/>
      </c>
    </row>
    <row r="40" spans="1:17" ht="15.6" x14ac:dyDescent="0.3">
      <c r="A40" t="s">
        <v>116</v>
      </c>
      <c r="B40" s="37" t="s">
        <v>41</v>
      </c>
      <c r="C40" s="38" t="str">
        <f>_xll.Assistant.XL.RIK_AC("INF02__;INF02@E=1,S=1031,G=0,T=0,P=0:@R=A,S=1000,V={0}:R=B,S=1022,V={1}:R=C,S=1001|1,V={2}:R=D,S=1023,V={3}:R=E,S=1044,V={4}:R=F,S=1012|3,V=&lt;&gt;Situation:",$G$1,C$2,$A40,C$3,$J$1)</f>
        <v/>
      </c>
      <c r="D40" s="38" t="str">
        <f>_xll.Assistant.XL.RIK_AC("INF02__;INF02@E=1,S=1031,G=0,T=0,P=0:@R=A,S=1000,V={0}:R=B,S=1022,V={1}:R=C,S=1001|1,V={2}:R=D,S=1023,V={3}:R=E,S=1044,V={4}:R=F,S=1012|3,V=&lt;&gt;Situation:",$G$1,D$2,$A40,D$3,$J$1)</f>
        <v/>
      </c>
      <c r="E40" s="39" t="e">
        <f t="shared" si="17"/>
        <v>#VALUE!</v>
      </c>
      <c r="F40" s="40" t="e">
        <f t="shared" si="18"/>
        <v>#VALUE!</v>
      </c>
      <c r="G40" s="41" t="s">
        <v>117</v>
      </c>
      <c r="H40" s="41"/>
      <c r="I40" s="41"/>
      <c r="J40" s="41"/>
      <c r="K40" s="41"/>
      <c r="L40" s="41"/>
      <c r="M40" s="38" t="str">
        <f>_xll.Assistant.XL.RIK_AC("INF02__;INF02@E=1,S=1031,G=0,T=0,P=0:@R=A,S=1000,V={0}:R=B,S=1022,V={1}:R=C,S=1001|1,V={2}:R=D,S=1023,V={3}:R=E,S=1044,V={4}:R=F,S=1012|3,V=&lt;&gt;Situation:",$G$1,M$2,$A40,M$3,$J$1)</f>
        <v/>
      </c>
      <c r="N40" s="38" t="str">
        <f>_xll.Assistant.XL.RIK_AC("INF02__;INF02@E=1,S=1031,G=0,T=0,P=0:@R=A,S=1000,V={0}:R=B,S=1022,V={1}:R=C,S=1001|1,V={2}:R=D,S=1023,V={3}:R=E,S=1044,V={4}:R=F,S=1012|3,V=&lt;&gt;Situation:",$G$1,$D$2,$A40,N$3,$J$1)</f>
        <v/>
      </c>
      <c r="O40" s="39" t="e">
        <f t="shared" si="19"/>
        <v>#VALUE!</v>
      </c>
      <c r="P40" s="40" t="e">
        <f t="shared" si="20"/>
        <v>#VALUE!</v>
      </c>
      <c r="Q40" t="str">
        <f>_xll.Assistant.XL.MASQUERLIGNESI(AND(C40=0,D40=0,M40=0,N40=0))</f>
        <v/>
      </c>
    </row>
    <row r="41" spans="1:17" ht="15" hidden="1" customHeight="1" x14ac:dyDescent="0.3">
      <c r="A41" t="s">
        <v>118</v>
      </c>
      <c r="B41" s="37" t="s">
        <v>41</v>
      </c>
      <c r="C41" s="38" t="str">
        <f>_xll.Assistant.XL.RIK_AC("INF02__;INF02@E=1,S=1031,G=0,T=0,P=0:@R=A,S=1000,V={0}:R=B,S=1022,V={1}:R=C,S=1001|1,V={2}:R=D,S=1023,V={3}:R=E,S=1044,V={4}:R=F,S=1012|3,V=&lt;&gt;Situation:",$G$1,C$2,$A41,C$3,$J$1)</f>
        <v/>
      </c>
      <c r="D41" s="38" t="str">
        <f>_xll.Assistant.XL.RIK_AC("INF02__;INF02@E=1,S=1031,G=0,T=0,P=0:@R=A,S=1000,V={0}:R=B,S=1022,V={1}:R=C,S=1001|1,V={2}:R=D,S=1023,V={3}:R=E,S=1044,V={4}:R=F,S=1012|3,V=&lt;&gt;Situation:",$G$1,D$2,$A41,D$3,$J$1)</f>
        <v/>
      </c>
      <c r="E41" s="39" t="e">
        <f t="shared" si="17"/>
        <v>#VALUE!</v>
      </c>
      <c r="F41" s="40" t="e">
        <f t="shared" si="18"/>
        <v>#VALUE!</v>
      </c>
      <c r="G41" s="41" t="s">
        <v>119</v>
      </c>
      <c r="H41" s="41"/>
      <c r="I41" s="41"/>
      <c r="J41" s="41"/>
      <c r="K41" s="41"/>
      <c r="L41" s="41"/>
      <c r="M41" s="38" t="str">
        <f>_xll.Assistant.XL.RIK_AC("INF02__;INF02@E=1,S=1031,G=0,T=0,P=0:@R=A,S=1000,V={0}:R=B,S=1022,V={1}:R=C,S=1001|1,V={2}:R=D,S=1023,V={3}:R=E,S=1044,V={4}:R=F,S=1012|3,V=&lt;&gt;Situation:",$G$1,M$2,$A41,M$3,$J$1)</f>
        <v/>
      </c>
      <c r="N41" s="38" t="str">
        <f>_xll.Assistant.XL.RIK_AC("INF02__;INF02@E=1,S=1031,G=0,T=0,P=0:@R=A,S=1000,V={0}:R=B,S=1022,V={1}:R=C,S=1001|1,V={2}:R=D,S=1023,V={3}:R=E,S=1044,V={4}:R=F,S=1012|3,V=&lt;&gt;Situation:",$G$1,$D$2,$A41,N$3,$J$1)</f>
        <v/>
      </c>
      <c r="O41" s="39" t="e">
        <f t="shared" si="19"/>
        <v>#VALUE!</v>
      </c>
      <c r="P41" s="40" t="e">
        <f t="shared" si="20"/>
        <v>#VALUE!</v>
      </c>
      <c r="Q41" t="str">
        <f>_xll.Assistant.XL.MASQUERLIGNESI(AND(C41=0,D41=0,M41=0,N41=0))</f>
        <v/>
      </c>
    </row>
    <row r="42" spans="1:17" ht="15.6" hidden="1" x14ac:dyDescent="0.3">
      <c r="A42" t="s">
        <v>120</v>
      </c>
      <c r="B42" s="37" t="s">
        <v>41</v>
      </c>
      <c r="C42" s="38" t="str">
        <f>_xll.Assistant.XL.RIK_AC("INF02__;INF02@E=1,S=1031,G=0,T=0,P=0:@R=A,S=1000,V={0}:R=B,S=1022,V={1}:R=C,S=1001|1,V={2}:R=D,S=1023,V={3}:R=E,S=1044,V={4}:R=F,S=1012|3,V=&lt;&gt;Situation:",$G$1,C$2,$A42,C$3,$J$1)</f>
        <v/>
      </c>
      <c r="D42" s="38" t="str">
        <f>_xll.Assistant.XL.RIK_AC("INF02__;INF02@E=1,S=1031,G=0,T=0,P=0:@R=A,S=1000,V={0}:R=B,S=1022,V={1}:R=C,S=1001|1,V={2}:R=D,S=1023,V={3}:R=E,S=1044,V={4}:R=F,S=1012|3,V=&lt;&gt;Situation:",$G$1,D$2,$A42,D$3,$J$1)</f>
        <v/>
      </c>
      <c r="E42" s="39" t="e">
        <f t="shared" si="17"/>
        <v>#VALUE!</v>
      </c>
      <c r="F42" s="40" t="e">
        <f t="shared" si="18"/>
        <v>#VALUE!</v>
      </c>
      <c r="G42" s="41" t="s">
        <v>121</v>
      </c>
      <c r="H42" s="41"/>
      <c r="I42" s="41"/>
      <c r="J42" s="41"/>
      <c r="K42" s="41"/>
      <c r="L42" s="41"/>
      <c r="M42" s="38" t="str">
        <f>_xll.Assistant.XL.RIK_AC("INF02__;INF02@E=1,S=1031,G=0,T=0,P=0:@R=A,S=1000,V={0}:R=B,S=1022,V={1}:R=C,S=1001|1,V={2}:R=D,S=1023,V={3}:R=E,S=1044,V={4}:R=F,S=1012|3,V=&lt;&gt;Situation:",$G$1,M$2,$A42,M$3,$J$1)</f>
        <v/>
      </c>
      <c r="N42" s="38" t="str">
        <f>_xll.Assistant.XL.RIK_AC("INF02__;INF02@E=1,S=1031,G=0,T=0,P=0:@R=A,S=1000,V={0}:R=B,S=1022,V={1}:R=C,S=1001|1,V={2}:R=D,S=1023,V={3}:R=E,S=1044,V={4}:R=F,S=1012|3,V=&lt;&gt;Situation:",$G$1,$D$2,$A42,N$3,$J$1)</f>
        <v/>
      </c>
      <c r="O42" s="39" t="e">
        <f t="shared" si="19"/>
        <v>#VALUE!</v>
      </c>
      <c r="P42" s="40" t="e">
        <f t="shared" si="20"/>
        <v>#VALUE!</v>
      </c>
      <c r="Q42" t="str">
        <f>_xll.Assistant.XL.MASQUERLIGNESI(AND(C42=0,D42=0,M42=0,N42=0))</f>
        <v/>
      </c>
    </row>
    <row r="43" spans="1:17" ht="15" x14ac:dyDescent="0.3">
      <c r="B43" s="37" t="s">
        <v>41</v>
      </c>
      <c r="C43" s="42">
        <f>SUM(C39:C42)</f>
        <v>0</v>
      </c>
      <c r="D43" s="42">
        <f>SUM(D39:D42)</f>
        <v>0</v>
      </c>
      <c r="E43" s="43"/>
      <c r="F43" s="44"/>
      <c r="G43" s="45" t="s">
        <v>122</v>
      </c>
      <c r="H43" s="45"/>
      <c r="I43" s="45"/>
      <c r="J43" s="45"/>
      <c r="K43" s="45"/>
      <c r="L43" s="45"/>
      <c r="M43" s="42">
        <f t="shared" ref="M43:N43" si="21">SUM(M39:M42)</f>
        <v>0</v>
      </c>
      <c r="N43" s="42">
        <f t="shared" si="21"/>
        <v>0</v>
      </c>
      <c r="O43" s="43"/>
      <c r="P43" s="44"/>
    </row>
    <row r="44" spans="1:17" ht="15" x14ac:dyDescent="0.3">
      <c r="B44" s="37" t="s">
        <v>41</v>
      </c>
      <c r="C44" s="46">
        <f>C38+C43</f>
        <v>0</v>
      </c>
      <c r="D44" s="46">
        <f>D38+D43</f>
        <v>0</v>
      </c>
      <c r="E44" s="47"/>
      <c r="F44" s="36"/>
      <c r="G44" s="48" t="s">
        <v>123</v>
      </c>
      <c r="H44" s="48"/>
      <c r="I44" s="48"/>
      <c r="J44" s="48"/>
      <c r="K44" s="48"/>
      <c r="L44" s="48"/>
      <c r="M44" s="46">
        <f>M38+M43</f>
        <v>0</v>
      </c>
      <c r="N44" s="46">
        <f>N38+N43</f>
        <v>0</v>
      </c>
      <c r="O44" s="47"/>
      <c r="P44" s="36"/>
    </row>
    <row r="45" spans="1:17" ht="15" customHeight="1" x14ac:dyDescent="0.3">
      <c r="B45" s="37" t="s">
        <v>41</v>
      </c>
      <c r="C45" s="46" t="e">
        <f>C29+C30+C31+C44</f>
        <v>#VALUE!</v>
      </c>
      <c r="D45" s="46" t="e">
        <f>D29+D30+D31+D44</f>
        <v>#VALUE!</v>
      </c>
      <c r="E45" s="47"/>
      <c r="F45" s="36"/>
      <c r="G45" s="48" t="s">
        <v>124</v>
      </c>
      <c r="H45" s="48"/>
      <c r="I45" s="48"/>
      <c r="J45" s="48"/>
      <c r="K45" s="48"/>
      <c r="L45" s="48"/>
      <c r="M45" s="46" t="e">
        <f>M29+M30+M31+M44</f>
        <v>#VALUE!</v>
      </c>
      <c r="N45" s="46" t="e">
        <f>N29+N30+N31+N44</f>
        <v>#VALUE!</v>
      </c>
      <c r="O45" s="47"/>
      <c r="P45" s="36"/>
    </row>
    <row r="46" spans="1:17" ht="15.6" hidden="1" x14ac:dyDescent="0.3">
      <c r="A46" t="s">
        <v>125</v>
      </c>
      <c r="B46" s="37" t="s">
        <v>41</v>
      </c>
      <c r="C46" s="38" t="str">
        <f>_xll.Assistant.XL.RIK_AC("INF02__;INF02@E=1,S=1031,G=0,T=0,P=0:@R=A,S=1000,V={0}:R=B,S=1022,V={1}:R=C,S=1001|1,V={2}:R=D,S=1023,V={3}:R=E,S=1044,V={4}:R=F,S=1012|3,V=&lt;&gt;Situation:",$G$1,C$2,$A46,C$3,$J$1)</f>
        <v/>
      </c>
      <c r="D46" s="38" t="str">
        <f>_xll.Assistant.XL.RIK_AC("INF02__;INF02@E=1,S=1031,G=0,T=0,P=0:@R=A,S=1000,V={0}:R=B,S=1022,V={1}:R=C,S=1001|1,V={2}:R=D,S=1023,V={3}:R=E,S=1044,V={4}:R=F,S=1012|3,V=&lt;&gt;Situation:",$G$1,D$2,$A46,D$3,$J$1)</f>
        <v/>
      </c>
      <c r="E46" s="39" t="e">
        <f t="shared" ref="E46:E48" si="22">C46-D46</f>
        <v>#VALUE!</v>
      </c>
      <c r="F46" s="40" t="e">
        <f t="shared" ref="F46:F48" si="23">IF(D46=0,0,(C46-D46)/D46)</f>
        <v>#VALUE!</v>
      </c>
      <c r="G46" s="41" t="s">
        <v>126</v>
      </c>
      <c r="H46" s="41"/>
      <c r="I46" s="41"/>
      <c r="J46" s="41"/>
      <c r="K46" s="41"/>
      <c r="L46" s="41"/>
      <c r="M46" s="38" t="str">
        <f>_xll.Assistant.XL.RIK_AC("INF02__;INF02@E=1,S=1031,G=0,T=0,P=0:@R=A,S=1000,V={0}:R=B,S=1022,V={1}:R=C,S=1001|1,V={2}:R=D,S=1023,V={3}:R=E,S=1044,V={4}:R=F,S=1012|3,V=&lt;&gt;Situation:",$G$1,M$2,$A46,M$3,$J$1)</f>
        <v/>
      </c>
      <c r="N46" s="38" t="str">
        <f>_xll.Assistant.XL.RIK_AC("INF02__;INF02@E=1,S=1031,G=0,T=0,P=0:@R=A,S=1000,V={0}:R=B,S=1022,V={1}:R=C,S=1001|1,V={2}:R=D,S=1023,V={3}:R=E,S=1044,V={4}:R=F,S=1012|3,V=&lt;&gt;Situation:",$G$1,$D$2,$A46,N$3,$J$1)</f>
        <v/>
      </c>
      <c r="O46" s="39" t="e">
        <f t="shared" ref="O46:O48" si="24">M46-N46</f>
        <v>#VALUE!</v>
      </c>
      <c r="P46" s="40" t="e">
        <f t="shared" ref="P46:P48" si="25">IF(N46=0,0,(M46-N46)/N46)</f>
        <v>#VALUE!</v>
      </c>
      <c r="Q46" t="str">
        <f>_xll.Assistant.XL.MASQUERLIGNESI(AND(C46=0,D46=0,M46=0,N46=0))</f>
        <v/>
      </c>
    </row>
    <row r="47" spans="1:17" ht="15.6" hidden="1" x14ac:dyDescent="0.3">
      <c r="A47" t="s">
        <v>127</v>
      </c>
      <c r="B47" s="37" t="s">
        <v>41</v>
      </c>
      <c r="C47" s="38" t="str">
        <f>_xll.Assistant.XL.RIK_AC("INF02__;INF02@E=1,S=1031,G=0,T=0,P=0:@R=A,S=1000,V={0}:R=B,S=1022,V={1}:R=C,S=1001|1,V={2}:R=D,S=1023,V={3}:R=E,S=1044,V={4}:R=F,S=1012|3,V=&lt;&gt;Situation:",$G$1,C$2,$A47,C$3,$J$1)</f>
        <v/>
      </c>
      <c r="D47" s="38" t="str">
        <f>_xll.Assistant.XL.RIK_AC("INF02__;INF02@E=1,S=1031,G=0,T=0,P=0:@R=A,S=1000,V={0}:R=B,S=1022,V={1}:R=C,S=1001|1,V={2}:R=D,S=1023,V={3}:R=E,S=1044,V={4}:R=F,S=1012|3,V=&lt;&gt;Situation:",$G$1,D$2,$A47,D$3,$J$1)</f>
        <v/>
      </c>
      <c r="E47" s="39" t="e">
        <f t="shared" si="22"/>
        <v>#VALUE!</v>
      </c>
      <c r="F47" s="40" t="e">
        <f t="shared" si="23"/>
        <v>#VALUE!</v>
      </c>
      <c r="G47" s="41" t="s">
        <v>128</v>
      </c>
      <c r="H47" s="41"/>
      <c r="I47" s="41"/>
      <c r="J47" s="41"/>
      <c r="K47" s="41"/>
      <c r="L47" s="41"/>
      <c r="M47" s="38" t="str">
        <f>_xll.Assistant.XL.RIK_AC("INF02__;INF02@E=1,S=1031,G=0,T=0,P=0:@R=A,S=1000,V={0}:R=B,S=1022,V={1}:R=C,S=1001|1,V={2}:R=D,S=1023,V={3}:R=E,S=1044,V={4}:R=F,S=1012|3,V=&lt;&gt;Situation:",$G$1,M$2,$A47,M$3,$J$1)</f>
        <v/>
      </c>
      <c r="N47" s="38" t="str">
        <f>_xll.Assistant.XL.RIK_AC("INF02__;INF02@E=1,S=1031,G=0,T=0,P=0:@R=A,S=1000,V={0}:R=B,S=1022,V={1}:R=C,S=1001|1,V={2}:R=D,S=1023,V={3}:R=E,S=1044,V={4}:R=F,S=1012|3,V=&lt;&gt;Situation:",$G$1,$D$2,$A47,N$3,$J$1)</f>
        <v/>
      </c>
      <c r="O47" s="39" t="e">
        <f t="shared" si="24"/>
        <v>#VALUE!</v>
      </c>
      <c r="P47" s="40" t="e">
        <f t="shared" si="25"/>
        <v>#VALUE!</v>
      </c>
      <c r="Q47" t="str">
        <f>_xll.Assistant.XL.MASQUERLIGNESI(AND(C47=0,D47=0,M47=0,N47=0))</f>
        <v/>
      </c>
    </row>
    <row r="48" spans="1:17" ht="15.6" hidden="1" x14ac:dyDescent="0.3">
      <c r="A48" t="s">
        <v>129</v>
      </c>
      <c r="B48" s="37" t="s">
        <v>41</v>
      </c>
      <c r="C48" s="38" t="str">
        <f>_xll.Assistant.XL.RIK_AC("INF02__;INF02@E=1,S=1031,G=0,T=0,P=0:@R=A,S=1000,V={0}:R=B,S=1022,V={1}:R=C,S=1001|1,V={2}:R=D,S=1023,V={3}:R=E,S=1044,V={4}:R=F,S=1012|3,V=&lt;&gt;Situation:",$G$1,C$2,$A48,C$3,$J$1)</f>
        <v/>
      </c>
      <c r="D48" s="38" t="str">
        <f>_xll.Assistant.XL.RIK_AC("INF02__;INF02@E=1,S=1031,G=0,T=0,P=0:@R=A,S=1000,V={0}:R=B,S=1022,V={1}:R=C,S=1001|1,V={2}:R=D,S=1023,V={3}:R=E,S=1044,V={4}:R=F,S=1012|3,V=&lt;&gt;Situation:",$G$1,D$2,$A48,D$3,$J$1)</f>
        <v/>
      </c>
      <c r="E48" s="39" t="e">
        <f t="shared" si="22"/>
        <v>#VALUE!</v>
      </c>
      <c r="F48" s="40" t="e">
        <f t="shared" si="23"/>
        <v>#VALUE!</v>
      </c>
      <c r="G48" s="41" t="s">
        <v>106</v>
      </c>
      <c r="H48" s="41"/>
      <c r="I48" s="41"/>
      <c r="J48" s="41"/>
      <c r="K48" s="41"/>
      <c r="L48" s="41"/>
      <c r="M48" s="38" t="str">
        <f>_xll.Assistant.XL.RIK_AC("INF02__;INF02@E=1,S=1031,G=0,T=0,P=0:@R=A,S=1000,V={0}:R=B,S=1022,V={1}:R=C,S=1001|1,V={2}:R=D,S=1023,V={3}:R=E,S=1044,V={4}:R=F,S=1012|3,V=&lt;&gt;Situation:",$G$1,M$2,$A48,M$3,$J$1)</f>
        <v/>
      </c>
      <c r="N48" s="38" t="str">
        <f>_xll.Assistant.XL.RIK_AC("INF02__;INF02@E=1,S=1031,G=0,T=0,P=0:@R=A,S=1000,V={0}:R=B,S=1022,V={1}:R=C,S=1001|1,V={2}:R=D,S=1023,V={3}:R=E,S=1044,V={4}:R=F,S=1012|3,V=&lt;&gt;Situation:",$G$1,$D$2,$A48,N$3,$J$1)</f>
        <v/>
      </c>
      <c r="O48" s="39" t="e">
        <f t="shared" si="24"/>
        <v>#VALUE!</v>
      </c>
      <c r="P48" s="40" t="e">
        <f t="shared" si="25"/>
        <v>#VALUE!</v>
      </c>
      <c r="Q48" t="str">
        <f>_xll.Assistant.XL.MASQUERLIGNESI(AND(C48=0,D48=0,M48=0,N48=0))</f>
        <v/>
      </c>
    </row>
    <row r="49" spans="1:17" ht="15" x14ac:dyDescent="0.3">
      <c r="B49" s="37" t="s">
        <v>41</v>
      </c>
      <c r="C49" s="42">
        <f>SUM(C46:C48)</f>
        <v>0</v>
      </c>
      <c r="D49" s="42">
        <f t="shared" ref="D49" si="26">SUM(D46:D48)</f>
        <v>0</v>
      </c>
      <c r="E49" s="43"/>
      <c r="F49" s="44"/>
      <c r="G49" s="45" t="s">
        <v>130</v>
      </c>
      <c r="H49" s="45"/>
      <c r="I49" s="45"/>
      <c r="J49" s="45"/>
      <c r="K49" s="45"/>
      <c r="L49" s="45"/>
      <c r="M49" s="42">
        <f t="shared" ref="M49:N49" si="27">SUM(M46:M48)</f>
        <v>0</v>
      </c>
      <c r="N49" s="42">
        <f t="shared" si="27"/>
        <v>0</v>
      </c>
      <c r="O49" s="43"/>
      <c r="P49" s="44"/>
    </row>
    <row r="50" spans="1:17" ht="15.6" hidden="1" x14ac:dyDescent="0.3">
      <c r="A50" t="s">
        <v>131</v>
      </c>
      <c r="B50" s="37" t="s">
        <v>41</v>
      </c>
      <c r="C50" s="38" t="str">
        <f>_xll.Assistant.XL.RIK_AC("INF02__;INF02@E=1,S=1031,G=0,T=0,P=0:@R=A,S=1000,V={0}:R=B,S=1022,V={1}:R=C,S=1001|1,V={2}:R=D,S=1023,V={3}:R=E,S=1044,V={4}:R=F,S=1012|3,V=&lt;&gt;Situation:",$G$1,C$2,$A50,C$3,$J$1)</f>
        <v/>
      </c>
      <c r="D50" s="38" t="str">
        <f>_xll.Assistant.XL.RIK_AC("INF02__;INF02@E=1,S=1031,G=0,T=0,P=0:@R=A,S=1000,V={0}:R=B,S=1022,V={1}:R=C,S=1001|1,V={2}:R=D,S=1023,V={3}:R=E,S=1044,V={4}:R=F,S=1012|3,V=&lt;&gt;Situation:",$G$1,D$2,$A50,D$3,$J$1)</f>
        <v/>
      </c>
      <c r="E50" s="39" t="e">
        <f t="shared" ref="E50:E52" si="28">C50-D50</f>
        <v>#VALUE!</v>
      </c>
      <c r="F50" s="40" t="e">
        <f t="shared" ref="F50:F52" si="29">IF(D50=0,0,(C50-D50)/D50)</f>
        <v>#VALUE!</v>
      </c>
      <c r="G50" s="41" t="s">
        <v>132</v>
      </c>
      <c r="H50" s="41"/>
      <c r="I50" s="41"/>
      <c r="J50" s="41"/>
      <c r="K50" s="41"/>
      <c r="L50" s="41"/>
      <c r="M50" s="38" t="str">
        <f>_xll.Assistant.XL.RIK_AC("INF02__;INF02@E=1,S=1031,G=0,T=0,P=0:@R=A,S=1000,V={0}:R=B,S=1022,V={1}:R=C,S=1001|1,V={2}:R=D,S=1023,V={3}:R=E,S=1044,V={4}:R=F,S=1012|3,V=&lt;&gt;Situation:",$G$1,M$2,$A50,M$3,$J$1)</f>
        <v/>
      </c>
      <c r="N50" s="38" t="str">
        <f>_xll.Assistant.XL.RIK_AC("INF02__;INF02@E=1,S=1031,G=0,T=0,P=0:@R=A,S=1000,V={0}:R=B,S=1022,V={1}:R=C,S=1001|1,V={2}:R=D,S=1023,V={3}:R=E,S=1044,V={4}:R=F,S=1012|3,V=&lt;&gt;Situation:",$G$1,$D$2,$A50,N$3,$J$1)</f>
        <v/>
      </c>
      <c r="O50" s="39" t="e">
        <f t="shared" ref="O50:O52" si="30">M50-N50</f>
        <v>#VALUE!</v>
      </c>
      <c r="P50" s="40" t="e">
        <f t="shared" ref="P50:P52" si="31">IF(N50=0,0,(M50-N50)/N50)</f>
        <v>#VALUE!</v>
      </c>
      <c r="Q50" t="str">
        <f>_xll.Assistant.XL.MASQUERLIGNESI(AND(C50=0,D50=0,M50=0,N50=0))</f>
        <v/>
      </c>
    </row>
    <row r="51" spans="1:17" ht="15.6" hidden="1" x14ac:dyDescent="0.3">
      <c r="A51" t="s">
        <v>133</v>
      </c>
      <c r="B51" s="37" t="s">
        <v>41</v>
      </c>
      <c r="C51" s="38" t="str">
        <f>_xll.Assistant.XL.RIK_AC("INF02__;INF02@E=1,S=1031,G=0,T=0,P=0:@R=A,S=1000,V={0}:R=B,S=1022,V={1}:R=C,S=1001|1,V={2}:R=D,S=1023,V={3}:R=E,S=1044,V={4}:R=F,S=1012|3,V=&lt;&gt;Situation:",$G$1,C$2,$A51,C$3,$J$1)</f>
        <v/>
      </c>
      <c r="D51" s="38" t="str">
        <f>_xll.Assistant.XL.RIK_AC("INF02__;INF02@E=1,S=1031,G=0,T=0,P=0:@R=A,S=1000,V={0}:R=B,S=1022,V={1}:R=C,S=1001|1,V={2}:R=D,S=1023,V={3}:R=E,S=1044,V={4}:R=F,S=1012|3,V=&lt;&gt;Situation:",$G$1,D$2,$A51,D$3,$J$1)</f>
        <v/>
      </c>
      <c r="E51" s="39" t="e">
        <f t="shared" si="28"/>
        <v>#VALUE!</v>
      </c>
      <c r="F51" s="40" t="e">
        <f t="shared" si="29"/>
        <v>#VALUE!</v>
      </c>
      <c r="G51" s="41" t="s">
        <v>134</v>
      </c>
      <c r="H51" s="41"/>
      <c r="I51" s="41"/>
      <c r="J51" s="41"/>
      <c r="K51" s="41"/>
      <c r="L51" s="41"/>
      <c r="M51" s="38" t="str">
        <f>_xll.Assistant.XL.RIK_AC("INF02__;INF02@E=1,S=1031,G=0,T=0,P=0:@R=A,S=1000,V={0}:R=B,S=1022,V={1}:R=C,S=1001|1,V={2}:R=D,S=1023,V={3}:R=E,S=1044,V={4}:R=F,S=1012|3,V=&lt;&gt;Situation:",$G$1,M$2,$A51,M$3,$J$1)</f>
        <v/>
      </c>
      <c r="N51" s="38" t="str">
        <f>_xll.Assistant.XL.RIK_AC("INF02__;INF02@E=1,S=1031,G=0,T=0,P=0:@R=A,S=1000,V={0}:R=B,S=1022,V={1}:R=C,S=1001|1,V={2}:R=D,S=1023,V={3}:R=E,S=1044,V={4}:R=F,S=1012|3,V=&lt;&gt;Situation:",$G$1,$D$2,$A51,N$3,$J$1)</f>
        <v/>
      </c>
      <c r="O51" s="39" t="e">
        <f t="shared" si="30"/>
        <v>#VALUE!</v>
      </c>
      <c r="P51" s="40" t="e">
        <f t="shared" si="31"/>
        <v>#VALUE!</v>
      </c>
      <c r="Q51" t="str">
        <f>_xll.Assistant.XL.MASQUERLIGNESI(AND(C51=0,D51=0,M51=0,N51=0))</f>
        <v/>
      </c>
    </row>
    <row r="52" spans="1:17" ht="15.6" hidden="1" x14ac:dyDescent="0.3">
      <c r="A52" t="s">
        <v>135</v>
      </c>
      <c r="B52" s="37" t="s">
        <v>41</v>
      </c>
      <c r="C52" s="38" t="str">
        <f>_xll.Assistant.XL.RIK_AC("INF02__;INF02@E=1,S=1031,G=0,T=0,P=0:@R=A,S=1000,V={0}:R=B,S=1022,V={1}:R=C,S=1001|1,V={2}:R=D,S=1023,V={3}:R=E,S=1044,V={4}:R=F,S=1012|3,V=&lt;&gt;Situation:",$G$1,C$2,$A52,C$3,$J$1)</f>
        <v/>
      </c>
      <c r="D52" s="38" t="str">
        <f>_xll.Assistant.XL.RIK_AC("INF02__;INF02@E=1,S=1031,G=0,T=0,P=0:@R=A,S=1000,V={0}:R=B,S=1022,V={1}:R=C,S=1001|1,V={2}:R=D,S=1023,V={3}:R=E,S=1044,V={4}:R=F,S=1012|3,V=&lt;&gt;Situation:",$G$1,D$2,$A52,D$3,$J$1)</f>
        <v/>
      </c>
      <c r="E52" s="39" t="e">
        <f t="shared" si="28"/>
        <v>#VALUE!</v>
      </c>
      <c r="F52" s="40" t="e">
        <f t="shared" si="29"/>
        <v>#VALUE!</v>
      </c>
      <c r="G52" s="41" t="s">
        <v>136</v>
      </c>
      <c r="H52" s="41"/>
      <c r="I52" s="41"/>
      <c r="J52" s="41"/>
      <c r="K52" s="41"/>
      <c r="L52" s="41"/>
      <c r="M52" s="38" t="str">
        <f>_xll.Assistant.XL.RIK_AC("INF02__;INF02@E=1,S=1031,G=0,T=0,P=0:@R=A,S=1000,V={0}:R=B,S=1022,V={1}:R=C,S=1001|1,V={2}:R=D,S=1023,V={3}:R=E,S=1044,V={4}:R=F,S=1012|3,V=&lt;&gt;Situation:",$G$1,M$2,$A52,M$3,$J$1)</f>
        <v/>
      </c>
      <c r="N52" s="38" t="str">
        <f>_xll.Assistant.XL.RIK_AC("INF02__;INF02@E=1,S=1031,G=0,T=0,P=0:@R=A,S=1000,V={0}:R=B,S=1022,V={1}:R=C,S=1001|1,V={2}:R=D,S=1023,V={3}:R=E,S=1044,V={4}:R=F,S=1012|3,V=&lt;&gt;Situation:",$G$1,$D$2,$A52,N$3,$J$1)</f>
        <v/>
      </c>
      <c r="O52" s="39" t="e">
        <f t="shared" si="30"/>
        <v>#VALUE!</v>
      </c>
      <c r="P52" s="40" t="e">
        <f t="shared" si="31"/>
        <v>#VALUE!</v>
      </c>
      <c r="Q52" t="str">
        <f>_xll.Assistant.XL.MASQUERLIGNESI(AND(C52=0,D52=0,M52=0,N52=0))</f>
        <v/>
      </c>
    </row>
    <row r="53" spans="1:17" ht="15" x14ac:dyDescent="0.3">
      <c r="B53" s="37" t="s">
        <v>41</v>
      </c>
      <c r="C53" s="42">
        <f>SUM(C50:C52)</f>
        <v>0</v>
      </c>
      <c r="D53" s="42">
        <f>SUM(D50:D52)</f>
        <v>0</v>
      </c>
      <c r="E53" s="43"/>
      <c r="F53" s="44"/>
      <c r="G53" s="45" t="s">
        <v>137</v>
      </c>
      <c r="H53" s="45"/>
      <c r="I53" s="45"/>
      <c r="J53" s="45"/>
      <c r="K53" s="45"/>
      <c r="L53" s="45"/>
      <c r="M53" s="42">
        <f t="shared" ref="M53:N53" si="32">SUM(M50:M52)</f>
        <v>0</v>
      </c>
      <c r="N53" s="42">
        <f t="shared" si="32"/>
        <v>0</v>
      </c>
      <c r="O53" s="43"/>
      <c r="P53" s="44"/>
    </row>
    <row r="54" spans="1:17" ht="15" x14ac:dyDescent="0.3">
      <c r="B54" s="37" t="s">
        <v>41</v>
      </c>
      <c r="C54" s="46">
        <f>C49+C53</f>
        <v>0</v>
      </c>
      <c r="D54" s="46">
        <f t="shared" ref="D54" si="33">D49+D53</f>
        <v>0</v>
      </c>
      <c r="E54" s="47"/>
      <c r="F54" s="36"/>
      <c r="G54" s="48" t="s">
        <v>138</v>
      </c>
      <c r="H54" s="48"/>
      <c r="I54" s="48"/>
      <c r="J54" s="48"/>
      <c r="K54" s="48"/>
      <c r="L54" s="48"/>
      <c r="M54" s="46">
        <f t="shared" ref="M54:N54" si="34">M49+M53</f>
        <v>0</v>
      </c>
      <c r="N54" s="46">
        <f t="shared" si="34"/>
        <v>0</v>
      </c>
      <c r="O54" s="47"/>
      <c r="P54" s="36"/>
    </row>
    <row r="55" spans="1:17" ht="15.6" hidden="1" x14ac:dyDescent="0.3">
      <c r="A55" t="s">
        <v>139</v>
      </c>
      <c r="B55" s="37" t="s">
        <v>41</v>
      </c>
      <c r="C55" s="38" t="str">
        <f>_xll.Assistant.XL.RIK_AC("INF02__;INF02@E=1,S=1031,G=0,T=0,P=0:@R=A,S=1000,V={0}:R=B,S=1022,V={1}:R=C,S=1001|1,V={2}:R=D,S=1023,V={3}:R=E,S=1044,V={4}:R=F,S=1012|3,V=&lt;&gt;Situation:",$G$1,C$2,$A55,C$3,$J$1)</f>
        <v/>
      </c>
      <c r="D55" s="38" t="str">
        <f>_xll.Assistant.XL.RIK_AC("INF02__;INF02@E=1,S=1031,G=0,T=0,P=0:@R=A,S=1000,V={0}:R=B,S=1022,V={1}:R=C,S=1001|1,V={2}:R=D,S=1023,V={3}:R=E,S=1044,V={4}:R=F,S=1012|3,V=&lt;&gt;Situation:",$G$1,D$2,$A55,D$3,$J$1)</f>
        <v/>
      </c>
      <c r="E55" s="39" t="e">
        <f t="shared" ref="E55:E56" si="35">C55-D55</f>
        <v>#VALUE!</v>
      </c>
      <c r="F55" s="40" t="e">
        <f t="shared" ref="F55:F56" si="36">IF(D55=0,0,(C55-D55)/D55)</f>
        <v>#VALUE!</v>
      </c>
      <c r="G55" s="41" t="s">
        <v>140</v>
      </c>
      <c r="H55" s="41"/>
      <c r="I55" s="41"/>
      <c r="J55" s="41"/>
      <c r="K55" s="41"/>
      <c r="L55" s="41"/>
      <c r="M55" s="38" t="str">
        <f>_xll.Assistant.XL.RIK_AC("INF02__;INF02@E=1,S=1031,G=0,T=0,P=0:@R=A,S=1000,V={0}:R=B,S=1022,V={1}:R=C,S=1001|1,V={2}:R=D,S=1023,V={3}:R=E,S=1044,V={4}:R=F,S=1012|3,V=&lt;&gt;Situation:",$G$1,M$2,$A55,M$3,$J$1)</f>
        <v/>
      </c>
      <c r="N55" s="38" t="str">
        <f>_xll.Assistant.XL.RIK_AC("INF02__;INF02@E=1,S=1031,G=0,T=0,P=0:@R=A,S=1000,V={0}:R=B,S=1022,V={1}:R=C,S=1001|1,V={2}:R=D,S=1023,V={3}:R=E,S=1044,V={4}:R=F,S=1012|3,V=&lt;&gt;Situation:",$G$1,$D$2,$A55,N$3,$J$1)</f>
        <v/>
      </c>
      <c r="O55" s="39" t="e">
        <f t="shared" ref="O55:O56" si="37">M55-N55</f>
        <v>#VALUE!</v>
      </c>
      <c r="P55" s="40" t="e">
        <f t="shared" ref="P55:P56" si="38">IF(N55=0,0,(M55-N55)/N55)</f>
        <v>#VALUE!</v>
      </c>
      <c r="Q55" t="str">
        <f>_xll.Assistant.XL.MASQUERLIGNESI(AND(C55=0,D55=0,M55=0,N55=0))</f>
        <v/>
      </c>
    </row>
    <row r="56" spans="1:17" ht="15.6" hidden="1" x14ac:dyDescent="0.3">
      <c r="A56" t="s">
        <v>141</v>
      </c>
      <c r="B56" s="37" t="s">
        <v>41</v>
      </c>
      <c r="C56" s="38" t="str">
        <f>_xll.Assistant.XL.RIK_AC("INF02__;INF02@E=1,S=1031,G=0,T=0,P=0:@R=A,S=1000,V={0}:R=B,S=1022,V={1}:R=C,S=1001|1,V={2}:R=D,S=1023,V={3}:R=E,S=1044,V={4}:R=F,S=1012|3,V=&lt;&gt;Situation:",$G$1,C$2,$A56,C$3,$J$1)</f>
        <v/>
      </c>
      <c r="D56" s="38" t="str">
        <f>_xll.Assistant.XL.RIK_AC("INF02__;INF02@E=1,S=1031,G=0,T=0,P=0:@R=A,S=1000,V={0}:R=B,S=1022,V={1}:R=C,S=1001|1,V={2}:R=D,S=1023,V={3}:R=E,S=1044,V={4}:R=F,S=1012|3,V=&lt;&gt;Situation:",$G$1,D$2,$A56,D$3,$J$1)</f>
        <v/>
      </c>
      <c r="E56" s="39" t="e">
        <f t="shared" si="35"/>
        <v>#VALUE!</v>
      </c>
      <c r="F56" s="40" t="e">
        <f t="shared" si="36"/>
        <v>#VALUE!</v>
      </c>
      <c r="G56" s="41" t="s">
        <v>142</v>
      </c>
      <c r="H56" s="41"/>
      <c r="I56" s="41"/>
      <c r="J56" s="41"/>
      <c r="K56" s="41"/>
      <c r="L56" s="41"/>
      <c r="M56" s="38" t="str">
        <f>_xll.Assistant.XL.RIK_AC("INF02__;INF02@E=1,S=1031,G=0,T=0,P=0:@R=A,S=1000,V={0}:R=B,S=1022,V={1}:R=C,S=1001|1,V={2}:R=D,S=1023,V={3}:R=E,S=1044,V={4}:R=F,S=1012|3,V=&lt;&gt;Situation:",$G$1,M$2,$A56,M$3,$J$1)</f>
        <v/>
      </c>
      <c r="N56" s="38" t="str">
        <f>_xll.Assistant.XL.RIK_AC("INF02__;INF02@E=1,S=1031,G=0,T=0,P=0:@R=A,S=1000,V={0}:R=B,S=1022,V={1}:R=C,S=1001|1,V={2}:R=D,S=1023,V={3}:R=E,S=1044,V={4}:R=F,S=1012|3,V=&lt;&gt;Situation:",$G$1,$D$2,$A56,N$3,$J$1)</f>
        <v/>
      </c>
      <c r="O56" s="39" t="e">
        <f t="shared" si="37"/>
        <v>#VALUE!</v>
      </c>
      <c r="P56" s="40" t="e">
        <f t="shared" si="38"/>
        <v>#VALUE!</v>
      </c>
      <c r="Q56" t="str">
        <f>_xll.Assistant.XL.MASQUERLIGNESI(AND(C56=0,D56=0,M56=0,N56=0))</f>
        <v/>
      </c>
    </row>
    <row r="57" spans="1:17" x14ac:dyDescent="0.3">
      <c r="B57" s="37" t="s">
        <v>41</v>
      </c>
      <c r="C57" s="49" t="e">
        <f>C15+C30+C38+C49</f>
        <v>#VALUE!</v>
      </c>
      <c r="D57" s="49" t="e">
        <f>D15+D30+D38+D49</f>
        <v>#VALUE!</v>
      </c>
      <c r="E57" s="50"/>
      <c r="F57" s="50"/>
      <c r="G57" s="51" t="s">
        <v>143</v>
      </c>
      <c r="H57" s="51"/>
      <c r="I57" s="51"/>
      <c r="J57" s="51"/>
      <c r="K57" s="51"/>
      <c r="L57" s="51"/>
      <c r="M57" s="49" t="e">
        <f>M15+M30+M38+M49</f>
        <v>#VALUE!</v>
      </c>
      <c r="N57" s="49" t="e">
        <f>N15+N30+N38+N49</f>
        <v>#VALUE!</v>
      </c>
      <c r="O57" s="50"/>
      <c r="P57" s="50"/>
    </row>
    <row r="58" spans="1:17" x14ac:dyDescent="0.3">
      <c r="B58" s="37" t="s">
        <v>41</v>
      </c>
      <c r="C58" s="49" t="e">
        <f>C28+C31+C43+C53+C55+C56</f>
        <v>#VALUE!</v>
      </c>
      <c r="D58" s="49" t="e">
        <f>D28+D31+D43+D53+D55+D56</f>
        <v>#VALUE!</v>
      </c>
      <c r="E58" s="50"/>
      <c r="F58" s="50"/>
      <c r="G58" s="51" t="s">
        <v>144</v>
      </c>
      <c r="H58" s="51"/>
      <c r="I58" s="51"/>
      <c r="J58" s="51"/>
      <c r="K58" s="51"/>
      <c r="L58" s="51"/>
      <c r="M58" s="49" t="e">
        <f>M28+M31+M43+M53+M55+M56</f>
        <v>#VALUE!</v>
      </c>
      <c r="N58" s="49" t="e">
        <f>N28+N31+N43+N53+N55+N56</f>
        <v>#VALUE!</v>
      </c>
      <c r="O58" s="50"/>
      <c r="P58" s="50"/>
    </row>
    <row r="59" spans="1:17" x14ac:dyDescent="0.3">
      <c r="B59" s="37" t="s">
        <v>41</v>
      </c>
      <c r="C59" s="49" t="e">
        <f>C57+C58</f>
        <v>#VALUE!</v>
      </c>
      <c r="D59" s="49" t="e">
        <f>D57+D58</f>
        <v>#VALUE!</v>
      </c>
      <c r="E59" s="50"/>
      <c r="F59" s="50"/>
      <c r="G59" s="51" t="s">
        <v>145</v>
      </c>
      <c r="H59" s="51"/>
      <c r="I59" s="51"/>
      <c r="J59" s="51"/>
      <c r="K59" s="51"/>
      <c r="L59" s="51"/>
      <c r="M59" s="49" t="e">
        <f>M57+M58</f>
        <v>#VALUE!</v>
      </c>
      <c r="N59" s="49" t="e">
        <f>N57+N58</f>
        <v>#VALUE!</v>
      </c>
      <c r="O59" s="50"/>
      <c r="P59" s="50"/>
    </row>
  </sheetData>
  <mergeCells count="60">
    <mergeCell ref="G54:L54"/>
    <mergeCell ref="G55:L55"/>
    <mergeCell ref="G56:L56"/>
    <mergeCell ref="G57:L57"/>
    <mergeCell ref="G58:L58"/>
    <mergeCell ref="G59:L59"/>
    <mergeCell ref="G48:L48"/>
    <mergeCell ref="G49:L49"/>
    <mergeCell ref="G50:L50"/>
    <mergeCell ref="G51:L51"/>
    <mergeCell ref="G52:L52"/>
    <mergeCell ref="G53:L53"/>
    <mergeCell ref="G42:L42"/>
    <mergeCell ref="G43:L43"/>
    <mergeCell ref="G44:L44"/>
    <mergeCell ref="G45:L45"/>
    <mergeCell ref="G46:L46"/>
    <mergeCell ref="G47:L47"/>
    <mergeCell ref="G36:L36"/>
    <mergeCell ref="G37:L37"/>
    <mergeCell ref="G38:L38"/>
    <mergeCell ref="G39:L39"/>
    <mergeCell ref="G40:L40"/>
    <mergeCell ref="G41:L41"/>
    <mergeCell ref="G30:L30"/>
    <mergeCell ref="G31:L31"/>
    <mergeCell ref="G32:L32"/>
    <mergeCell ref="G33:L33"/>
    <mergeCell ref="G34:L34"/>
    <mergeCell ref="G35:L35"/>
    <mergeCell ref="G24:L24"/>
    <mergeCell ref="G25:L25"/>
    <mergeCell ref="G26:L26"/>
    <mergeCell ref="G27:L27"/>
    <mergeCell ref="G28:L28"/>
    <mergeCell ref="G29:L29"/>
    <mergeCell ref="G18:L18"/>
    <mergeCell ref="G19:L19"/>
    <mergeCell ref="G20:L20"/>
    <mergeCell ref="G21:L21"/>
    <mergeCell ref="G22:L22"/>
    <mergeCell ref="G23:L23"/>
    <mergeCell ref="G12:L12"/>
    <mergeCell ref="G13:L13"/>
    <mergeCell ref="G14:L14"/>
    <mergeCell ref="G15:L15"/>
    <mergeCell ref="G16:L16"/>
    <mergeCell ref="G17:L17"/>
    <mergeCell ref="G6:L6"/>
    <mergeCell ref="G7:L7"/>
    <mergeCell ref="G8:L8"/>
    <mergeCell ref="G9:L9"/>
    <mergeCell ref="G10:L10"/>
    <mergeCell ref="G11:L11"/>
    <mergeCell ref="H1:I1"/>
    <mergeCell ref="L1:M1"/>
    <mergeCell ref="C4:F4"/>
    <mergeCell ref="G4:I4"/>
    <mergeCell ref="J4:K4"/>
    <mergeCell ref="M4:P4"/>
  </mergeCells>
  <conditionalFormatting sqref="F39:F42 F6:F8 F10:F14 F16:F27 F46:F48 F50:F52 F55:F56 F30:F37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39:P42 P6:P8 P10:P14 P16:P27 P46:P48 P50:P52 P55:P56 P30:P37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O6:O56">
    <cfRule type="iconSet" priority="3">
      <iconSet iconSet="3Arrows" showValue="0">
        <cfvo type="percent" val="0"/>
        <cfvo type="num" val="0"/>
        <cfvo type="num" val="0" gte="0"/>
      </iconSet>
    </cfRule>
  </conditionalFormatting>
  <conditionalFormatting sqref="E6:E56">
    <cfRule type="iconSet" priority="4">
      <iconSet iconSet="3Arrows" showValue="0">
        <cfvo type="percent" val="0"/>
        <cfvo type="num" val="0"/>
        <cfvo type="num" val="0" gte="0"/>
      </iconSet>
    </cfRule>
  </conditionalFormatting>
  <dataValidations count="3">
    <dataValidation type="list" allowBlank="1" showInputMessage="1" showErrorMessage="1" sqref="P2" xr:uid="{4EA09F37-70D0-4A8F-977E-485921206470}">
      <formula1>$Y$1:$Y$2</formula1>
    </dataValidation>
    <dataValidation type="list" allowBlank="1" showInputMessage="1" showErrorMessage="1" sqref="J4:K4" xr:uid="{01600BAA-2272-49B0-BF39-F7D9AAC51339}">
      <formula1>$AE$1:$AE$12</formula1>
    </dataValidation>
    <dataValidation type="list" allowBlank="1" showInputMessage="1" showErrorMessage="1" sqref="R1" xr:uid="{97B58615-E1D6-4187-963A-51D068B9668C}">
      <formula1>$AC$1:$AC$6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Résultat cptes mouvementés</vt:lpstr>
      <vt:lpstr>'Résultat cptes mouvementés'!Zone_d_impression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2020-02-17T14:07:55Z</dcterms:created>
  <dcterms:modified xsi:type="dcterms:W3CDTF">2020-02-17T14:08:15Z</dcterms:modified>
</cp:coreProperties>
</file>